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Documents\ANSMeS NAZIONALE\Bilancio 2023\Consuntivo\"/>
    </mc:Choice>
  </mc:AlternateContent>
  <xr:revisionPtr revIDLastSave="0" documentId="13_ncr:1_{38F4C873-7CFB-4F75-9495-044EB4ADC037}" xr6:coauthVersionLast="47" xr6:coauthVersionMax="47" xr10:uidLastSave="{00000000-0000-0000-0000-000000000000}"/>
  <bookViews>
    <workbookView xWindow="-120" yWindow="-120" windowWidth="21840" windowHeight="13140" tabRatio="571" xr2:uid="{00000000-000D-0000-FFFF-FFFF00000000}"/>
  </bookViews>
  <sheets>
    <sheet name="ECONOMICO " sheetId="1" r:id="rId1"/>
    <sheet name="PATRIMONIALE" sheetId="2" r:id="rId2"/>
    <sheet name="ECONOMICO sede terr" sheetId="3" r:id="rId3"/>
    <sheet name="PATRIMONIALE sede e terr." sheetId="4" r:id="rId4"/>
  </sheets>
  <definedNames>
    <definedName name="_xlnm.Print_Area" localSheetId="0">'ECONOMICO '!$B$1:$O$83</definedName>
    <definedName name="_xlnm.Print_Area" localSheetId="2">'ECONOMICO sede terr'!$B$1:$O$82</definedName>
    <definedName name="_xlnm.Print_Area" localSheetId="1">PATRIMONIALE!$A$1:$P$160</definedName>
    <definedName name="_xlnm.Print_Area" localSheetId="3">'PATRIMONIALE sede e terr.'!$A$1:$P$162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9" i="1" l="1"/>
  <c r="K50" i="3"/>
  <c r="I48" i="3"/>
  <c r="I55" i="2"/>
  <c r="I64" i="3"/>
  <c r="K156" i="2"/>
  <c r="K31" i="1"/>
  <c r="M29" i="1"/>
  <c r="J165" i="4" l="1"/>
  <c r="K63" i="4" l="1"/>
  <c r="K156" i="4"/>
  <c r="I156" i="4"/>
  <c r="N154" i="4"/>
  <c r="N152" i="4"/>
  <c r="N156" i="4" s="1"/>
  <c r="K148" i="4"/>
  <c r="I148" i="4"/>
  <c r="N146" i="4"/>
  <c r="I144" i="2" s="1"/>
  <c r="N144" i="2" s="1"/>
  <c r="N144" i="4"/>
  <c r="N142" i="4"/>
  <c r="N140" i="4"/>
  <c r="I138" i="2" s="1"/>
  <c r="N138" i="2" s="1"/>
  <c r="N138" i="4"/>
  <c r="N136" i="4"/>
  <c r="I134" i="2" s="1"/>
  <c r="N134" i="4"/>
  <c r="K122" i="4"/>
  <c r="I122" i="4"/>
  <c r="N120" i="4"/>
  <c r="N122" i="4" s="1"/>
  <c r="K116" i="4"/>
  <c r="I116" i="4"/>
  <c r="N114" i="4"/>
  <c r="N112" i="4"/>
  <c r="N116" i="4" s="1"/>
  <c r="N104" i="4"/>
  <c r="I102" i="2" s="1"/>
  <c r="N102" i="2" s="1"/>
  <c r="N102" i="4"/>
  <c r="N100" i="4"/>
  <c r="N83" i="4"/>
  <c r="K83" i="4"/>
  <c r="I83" i="4"/>
  <c r="N81" i="4"/>
  <c r="N79" i="4"/>
  <c r="I73" i="4"/>
  <c r="N71" i="4"/>
  <c r="I69" i="2" s="1"/>
  <c r="N69" i="2" s="1"/>
  <c r="N69" i="4"/>
  <c r="I67" i="2" s="1"/>
  <c r="N67" i="2" s="1"/>
  <c r="N67" i="4"/>
  <c r="I63" i="4"/>
  <c r="N59" i="4"/>
  <c r="N57" i="4"/>
  <c r="N55" i="4"/>
  <c r="K39" i="4"/>
  <c r="I39" i="4"/>
  <c r="N37" i="4"/>
  <c r="N35" i="4"/>
  <c r="N39" i="4" s="1"/>
  <c r="K31" i="4"/>
  <c r="K41" i="4" s="1"/>
  <c r="I31" i="4"/>
  <c r="N29" i="4"/>
  <c r="N27" i="4"/>
  <c r="K23" i="4"/>
  <c r="I23" i="4"/>
  <c r="N21" i="4"/>
  <c r="N19" i="4"/>
  <c r="N17" i="4"/>
  <c r="N23" i="4" s="1"/>
  <c r="M77" i="3"/>
  <c r="M75" i="3"/>
  <c r="I68" i="3"/>
  <c r="M66" i="3"/>
  <c r="K68" i="3"/>
  <c r="M62" i="3"/>
  <c r="I63" i="1" s="1"/>
  <c r="M63" i="1" s="1"/>
  <c r="M60" i="3"/>
  <c r="M58" i="3"/>
  <c r="I59" i="1" s="1"/>
  <c r="M59" i="1" s="1"/>
  <c r="M56" i="3"/>
  <c r="I57" i="1" s="1"/>
  <c r="M57" i="1" s="1"/>
  <c r="I52" i="3"/>
  <c r="K52" i="3"/>
  <c r="M48" i="3"/>
  <c r="I49" i="1" s="1"/>
  <c r="M49" i="1" s="1"/>
  <c r="I30" i="3"/>
  <c r="I33" i="3" s="1"/>
  <c r="M28" i="3"/>
  <c r="M26" i="3"/>
  <c r="I27" i="1" s="1"/>
  <c r="M27" i="1" s="1"/>
  <c r="M24" i="3"/>
  <c r="I25" i="1" s="1"/>
  <c r="M25" i="1" s="1"/>
  <c r="M22" i="3"/>
  <c r="I23" i="1" s="1"/>
  <c r="M23" i="1" s="1"/>
  <c r="K30" i="3"/>
  <c r="K33" i="3" s="1"/>
  <c r="M18" i="3"/>
  <c r="M16" i="3"/>
  <c r="I17" i="1" s="1"/>
  <c r="M17" i="1" s="1"/>
  <c r="M14" i="3"/>
  <c r="K154" i="2"/>
  <c r="I154" i="2"/>
  <c r="N152" i="2"/>
  <c r="N154" i="2" s="1"/>
  <c r="K146" i="2"/>
  <c r="N140" i="2"/>
  <c r="N136" i="2"/>
  <c r="N120" i="2"/>
  <c r="K120" i="2"/>
  <c r="I120" i="2"/>
  <c r="N118" i="2"/>
  <c r="N114" i="2"/>
  <c r="K114" i="2"/>
  <c r="I114" i="2"/>
  <c r="K106" i="2"/>
  <c r="N98" i="2"/>
  <c r="K81" i="2"/>
  <c r="I81" i="2"/>
  <c r="N77" i="2"/>
  <c r="N81" i="2" s="1"/>
  <c r="K71" i="2"/>
  <c r="K61" i="2"/>
  <c r="N57" i="2"/>
  <c r="N55" i="2"/>
  <c r="N53" i="2"/>
  <c r="N37" i="2"/>
  <c r="K37" i="2"/>
  <c r="I37" i="2"/>
  <c r="K29" i="2"/>
  <c r="I29" i="2"/>
  <c r="N27" i="2"/>
  <c r="N29" i="2" s="1"/>
  <c r="K21" i="2"/>
  <c r="K39" i="2" s="1"/>
  <c r="I21" i="2"/>
  <c r="I39" i="2" s="1"/>
  <c r="N17" i="2"/>
  <c r="N21" i="2" s="1"/>
  <c r="N39" i="2" s="1"/>
  <c r="I78" i="1"/>
  <c r="M78" i="1" s="1"/>
  <c r="I76" i="1"/>
  <c r="M76" i="1" s="1"/>
  <c r="K69" i="1"/>
  <c r="I67" i="1"/>
  <c r="M67" i="1" s="1"/>
  <c r="I61" i="1"/>
  <c r="M61" i="1" s="1"/>
  <c r="K53" i="1"/>
  <c r="K34" i="1"/>
  <c r="I41" i="4" l="1"/>
  <c r="N31" i="4"/>
  <c r="N41" i="4" s="1"/>
  <c r="I75" i="4"/>
  <c r="I19" i="1"/>
  <c r="M19" i="1" s="1"/>
  <c r="I15" i="1"/>
  <c r="M15" i="1" s="1"/>
  <c r="K73" i="2"/>
  <c r="K83" i="2"/>
  <c r="K72" i="1"/>
  <c r="K74" i="1" s="1"/>
  <c r="K80" i="1" s="1"/>
  <c r="N61" i="4"/>
  <c r="I71" i="3"/>
  <c r="I73" i="3" s="1"/>
  <c r="I79" i="3" s="1"/>
  <c r="I146" i="2"/>
  <c r="N134" i="2"/>
  <c r="N146" i="2" s="1"/>
  <c r="N148" i="4"/>
  <c r="M33" i="3"/>
  <c r="N73" i="4"/>
  <c r="I65" i="2"/>
  <c r="K71" i="3"/>
  <c r="K73" i="3" s="1"/>
  <c r="K79" i="3" s="1"/>
  <c r="K108" i="4" s="1"/>
  <c r="K158" i="4" s="1"/>
  <c r="M30" i="3"/>
  <c r="M64" i="3"/>
  <c r="I65" i="1" s="1"/>
  <c r="M65" i="1" s="1"/>
  <c r="M69" i="1" s="1"/>
  <c r="K73" i="4"/>
  <c r="K75" i="4" s="1"/>
  <c r="K85" i="4" s="1"/>
  <c r="M50" i="3"/>
  <c r="M20" i="3"/>
  <c r="I21" i="1" s="1"/>
  <c r="M21" i="1" s="1"/>
  <c r="I85" i="4" l="1"/>
  <c r="K165" i="4"/>
  <c r="N63" i="4"/>
  <c r="N75" i="4" s="1"/>
  <c r="N85" i="4" s="1"/>
  <c r="I59" i="2"/>
  <c r="I108" i="4"/>
  <c r="I158" i="4" s="1"/>
  <c r="N106" i="4"/>
  <c r="I71" i="2"/>
  <c r="N65" i="2"/>
  <c r="N71" i="2" s="1"/>
  <c r="I51" i="1"/>
  <c r="M52" i="3"/>
  <c r="M68" i="3"/>
  <c r="I69" i="1" s="1"/>
  <c r="I31" i="1"/>
  <c r="I165" i="4" l="1"/>
  <c r="M51" i="1"/>
  <c r="M53" i="1" s="1"/>
  <c r="I61" i="2"/>
  <c r="I73" i="2" s="1"/>
  <c r="I83" i="2" s="1"/>
  <c r="N59" i="2"/>
  <c r="N61" i="2" s="1"/>
  <c r="N73" i="2" s="1"/>
  <c r="N83" i="2" s="1"/>
  <c r="I104" i="2"/>
  <c r="N108" i="4"/>
  <c r="N158" i="4" s="1"/>
  <c r="M31" i="1"/>
  <c r="I34" i="1"/>
  <c r="M34" i="1" s="1"/>
  <c r="I53" i="1"/>
  <c r="M71" i="3"/>
  <c r="I106" i="2" l="1"/>
  <c r="I156" i="2" s="1"/>
  <c r="N104" i="2"/>
  <c r="N106" i="2" s="1"/>
  <c r="N156" i="2" s="1"/>
  <c r="I72" i="1"/>
  <c r="M72" i="1" s="1"/>
  <c r="M74" i="1" s="1"/>
  <c r="M80" i="1" s="1"/>
  <c r="M73" i="3"/>
  <c r="M79" i="3" l="1"/>
  <c r="I80" i="1" s="1"/>
  <c r="I74" i="1"/>
</calcChain>
</file>

<file path=xl/sharedStrings.xml><?xml version="1.0" encoding="utf-8"?>
<sst xmlns="http://schemas.openxmlformats.org/spreadsheetml/2006/main" count="256" uniqueCount="102">
  <si>
    <t>QUADRO RIEPILOGATIVO</t>
  </si>
  <si>
    <t>CONTO ECONOMICO</t>
  </si>
  <si>
    <t>Differenze</t>
  </si>
  <si>
    <t>VALORE DELLA PRODUZIONE</t>
  </si>
  <si>
    <t>Contributi CONI - Sport e Salute</t>
  </si>
  <si>
    <t>Contributi Stato, Enti Pubblici, altri Enti</t>
  </si>
  <si>
    <t>Contributi Regioni, Province, Comuni</t>
  </si>
  <si>
    <t>Quote di tesseramento</t>
  </si>
  <si>
    <t>Ricavi da pubblicità e sponsorizzazioni</t>
  </si>
  <si>
    <t xml:space="preserve"> </t>
  </si>
  <si>
    <t>Ricavi da iniziative formative</t>
  </si>
  <si>
    <t>Ricavi diversi</t>
  </si>
  <si>
    <t>Rettifiche saldo cassa</t>
  </si>
  <si>
    <t xml:space="preserve">Totali </t>
  </si>
  <si>
    <t>COSTI</t>
  </si>
  <si>
    <t>Attività sportiva e formativaPromozionale e formativa</t>
  </si>
  <si>
    <t>Organizzazione e realizzazione Progetto CONI (costi diretti)</t>
  </si>
  <si>
    <t>Altri costi attività promozionali e formative</t>
  </si>
  <si>
    <t>Totali per attività sportiva e formativa</t>
  </si>
  <si>
    <t>Funzionamento e costi generali</t>
  </si>
  <si>
    <t>Organi statutari</t>
  </si>
  <si>
    <t>Consulenze e collaborazioni</t>
  </si>
  <si>
    <t>Assicurazione tesserati e altre coperture assicurative</t>
  </si>
  <si>
    <t>Altri costi per editoria e comunicazione</t>
  </si>
  <si>
    <t>Altre spese generali</t>
  </si>
  <si>
    <t>Ammortamenti e svalutazioni</t>
  </si>
  <si>
    <t>Totali per funzion.to e costi generali</t>
  </si>
  <si>
    <t>TOTALE COSTI</t>
  </si>
  <si>
    <t>DIFF.VALORE/COSTI PRODUZIONE</t>
  </si>
  <si>
    <t>Proventi e oneri finanziari</t>
  </si>
  <si>
    <t>Imposte sul reddito</t>
  </si>
  <si>
    <t>RISULTATO ESERCIZIO</t>
  </si>
  <si>
    <t>QUADRO RIEPILOGATIVO STATO PATRIMONIALE</t>
  </si>
  <si>
    <t>ESERCIZIO</t>
  </si>
  <si>
    <t>ATTIVO</t>
  </si>
  <si>
    <t>IMMOBILIZZAZIONI</t>
  </si>
  <si>
    <t>Immobilizzazioni immateriali</t>
  </si>
  <si>
    <t>Costi di impianto e ampliamento</t>
  </si>
  <si>
    <t>Costi per marchi, brevetti, licenze, software e simili</t>
  </si>
  <si>
    <t>Immobilizzazioni immateriali in corso</t>
  </si>
  <si>
    <t>Totale Immobilizzazioni immateriali</t>
  </si>
  <si>
    <t>Immobilizzazioni materiali</t>
  </si>
  <si>
    <t>Mobili e macchine per ufficio</t>
  </si>
  <si>
    <t>Altre</t>
  </si>
  <si>
    <t>Totale Immobilizzazioni materiali</t>
  </si>
  <si>
    <t>Immobilizzazioni finanziarie</t>
  </si>
  <si>
    <t>Partecipazioni in società</t>
  </si>
  <si>
    <t>Titoli</t>
  </si>
  <si>
    <t>Totale Immobilizzazioni finanziarie</t>
  </si>
  <si>
    <t>Totale immobilizzazioni</t>
  </si>
  <si>
    <t>ATTIVO CIRCOLANTE</t>
  </si>
  <si>
    <t>Crediti</t>
  </si>
  <si>
    <t>Crediti verso Clienti</t>
  </si>
  <si>
    <t>Crediti verso CONI - Sport e Salute</t>
  </si>
  <si>
    <t>Crediti verso Erario</t>
  </si>
  <si>
    <t xml:space="preserve">Crediti verso altri soggetti </t>
  </si>
  <si>
    <t xml:space="preserve">Totale Crediti </t>
  </si>
  <si>
    <t>Disponibilità liquide</t>
  </si>
  <si>
    <t>c/c bancari</t>
  </si>
  <si>
    <t>c/c postali</t>
  </si>
  <si>
    <t>Cassa</t>
  </si>
  <si>
    <t>Totale Disponibilità liquide</t>
  </si>
  <si>
    <t>Totale attivo circolante</t>
  </si>
  <si>
    <t>RATEI E RISCONTI</t>
  </si>
  <si>
    <t>Ratei attivi</t>
  </si>
  <si>
    <t>Risconti attivi</t>
  </si>
  <si>
    <t>Totale Ratei e Risconti</t>
  </si>
  <si>
    <t>TOTALE ATTIVO</t>
  </si>
  <si>
    <t>PASSIVO</t>
  </si>
  <si>
    <t>PATRIMONIO NETTO</t>
  </si>
  <si>
    <t>Fondo di dotazione</t>
  </si>
  <si>
    <t>Riserve</t>
  </si>
  <si>
    <t>Utili (perdite) portati a nuovo</t>
  </si>
  <si>
    <t>Risultato d'esercizio</t>
  </si>
  <si>
    <t>Totale Patrimonio netto</t>
  </si>
  <si>
    <t>FONDO RISCHI ED ONERI</t>
  </si>
  <si>
    <t>Contributi vincolati per programmi</t>
  </si>
  <si>
    <t>Cause legali in corso</t>
  </si>
  <si>
    <t>Totale Fondo per rischi ed oneri</t>
  </si>
  <si>
    <t>TRATTAMENTO DI FINE RAPPORTO</t>
  </si>
  <si>
    <t>Debiti per trattamento fine rapporto</t>
  </si>
  <si>
    <t>Totale Trattamento fine rapporto</t>
  </si>
  <si>
    <t>DEBITI</t>
  </si>
  <si>
    <t>Debiti verso altri finanziatori</t>
  </si>
  <si>
    <t>Debiti verso fornitori</t>
  </si>
  <si>
    <t>Debiti anticipi tesseramento</t>
  </si>
  <si>
    <t>Debiti verso Erario</t>
  </si>
  <si>
    <t>Debiti verso Istituti di Previdenza e di sicurezza sociale</t>
  </si>
  <si>
    <t>Debiti verso CONI -  Sport  e Salute</t>
  </si>
  <si>
    <t>Debiti verso altri soggetti</t>
  </si>
  <si>
    <t>Totale Debiti</t>
  </si>
  <si>
    <t>Ratei passivi</t>
  </si>
  <si>
    <t>Risconti passivi</t>
  </si>
  <si>
    <t>TOTALE PASSIVO</t>
  </si>
  <si>
    <t>Il Presidente Nazionale                                                 Francesco Conforti</t>
  </si>
  <si>
    <t>Sede</t>
  </si>
  <si>
    <t>Territorio</t>
  </si>
  <si>
    <t>Totale</t>
  </si>
  <si>
    <t>Attività sportiva e formativa Promozionale e formativa</t>
  </si>
  <si>
    <t>Il Presidente Nazionale                                                  Francsco Conforti</t>
  </si>
  <si>
    <t>Il Presidente Nazionale                      Francesco Conforti</t>
  </si>
  <si>
    <t>ESERCIZIO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</si>
</sst>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[Red]\-#,##0\ "/>
    <numFmt numFmtId="165" formatCode="_-* #,##0.00_-;\-* #,##0.00_-;_-* \-??_-;_-@_-"/>
    <numFmt numFmtId="166" formatCode="#,##0.00_ ;[Red]\-#,##0.00\ "/>
  </numFmts>
  <fonts count="13" x14ac:knownFonts="1">
    <font>
      <sz val="11"/>
      <color rgb="FF000000"/>
      <name val="Calibri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FF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0000FF"/>
      <name val="Arial"/>
      <family val="2"/>
      <charset val="1"/>
    </font>
    <font>
      <sz val="10"/>
      <color rgb="FF0000FF"/>
      <name val="Arial"/>
      <family val="2"/>
      <charset val="1"/>
    </font>
    <font>
      <i/>
      <sz val="10"/>
      <color rgb="FF0000FF"/>
      <name val="Arial"/>
      <family val="2"/>
      <charset val="1"/>
    </font>
    <font>
      <b/>
      <i/>
      <sz val="10"/>
      <color rgb="FF0000FF"/>
      <name val="Arial"/>
      <family val="2"/>
      <charset val="1"/>
    </font>
    <font>
      <b/>
      <sz val="11"/>
      <color rgb="FF0000FF"/>
      <name val="Arial"/>
      <family val="2"/>
      <charset val="1"/>
    </font>
    <font>
      <b/>
      <sz val="12"/>
      <color rgb="FF0070C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70C0"/>
      <name val="Calibri"/>
      <family val="2"/>
      <charset val="1"/>
    </font>
    <font>
      <b/>
      <sz val="11"/>
      <color rgb="FF00B05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FBE5D6"/>
        <bgColor rgb="FFFFF2CC"/>
      </patternFill>
    </fill>
    <fill>
      <patternFill patternType="solid">
        <fgColor rgb="FFFFC000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E2F0D9"/>
        <bgColor rgb="FFFBE5D6"/>
      </patternFill>
    </fill>
    <fill>
      <patternFill patternType="solid">
        <fgColor rgb="FFDBDBDB"/>
        <bgColor rgb="FFD9D9D9"/>
      </patternFill>
    </fill>
    <fill>
      <patternFill patternType="solid">
        <fgColor rgb="FFD6DCE5"/>
        <bgColor rgb="FFDBDBDB"/>
      </patternFill>
    </fill>
    <fill>
      <patternFill patternType="solid">
        <fgColor rgb="FFD9D9D9"/>
        <bgColor rgb="FFDBDBDB"/>
      </patternFill>
    </fill>
    <fill>
      <patternFill patternType="solid">
        <fgColor rgb="FFFFF2CC"/>
        <bgColor rgb="FFFBE5D6"/>
      </patternFill>
    </fill>
  </fills>
  <borders count="30">
    <border>
      <left/>
      <right/>
      <top/>
      <bottom/>
      <diagonal/>
    </border>
    <border>
      <left/>
      <right/>
      <top/>
      <bottom style="thin">
        <color rgb="FF0000FF"/>
      </bottom>
      <diagonal/>
    </border>
    <border>
      <left/>
      <right style="thin">
        <color rgb="FF0000FF"/>
      </right>
      <top/>
      <bottom/>
      <diagonal/>
    </border>
    <border>
      <left/>
      <right style="thin">
        <color rgb="FF0000FF"/>
      </right>
      <top style="thin">
        <color rgb="FF0000FF"/>
      </top>
      <bottom/>
      <diagonal/>
    </border>
    <border>
      <left style="thin">
        <color rgb="FF0000FF"/>
      </left>
      <right style="thin">
        <color rgb="FF0000FF"/>
      </right>
      <top/>
      <bottom style="thin">
        <color rgb="FF0000FF"/>
      </bottom>
      <diagonal/>
    </border>
    <border>
      <left style="thin">
        <color rgb="FF0000FF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 style="thin">
        <color rgb="FF0000FF"/>
      </right>
      <top/>
      <bottom/>
      <diagonal/>
    </border>
    <border>
      <left/>
      <right/>
      <top style="thin">
        <color rgb="FF0000FF"/>
      </top>
      <bottom/>
      <diagonal/>
    </border>
    <border>
      <left/>
      <right/>
      <top/>
      <bottom style="dotted">
        <color rgb="FF0000FF"/>
      </bottom>
      <diagonal/>
    </border>
    <border>
      <left style="dotted">
        <color rgb="FF0000FF"/>
      </left>
      <right style="dotted">
        <color rgb="FF0000FF"/>
      </right>
      <top style="dotted">
        <color rgb="FF0000FF"/>
      </top>
      <bottom style="dotted">
        <color rgb="FF0000FF"/>
      </bottom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 style="dashed">
        <color rgb="FF0000FF"/>
      </left>
      <right style="dashed">
        <color rgb="FF0000FF"/>
      </right>
      <top style="dashed">
        <color rgb="FF0000FF"/>
      </top>
      <bottom style="dashed">
        <color rgb="FF0000FF"/>
      </bottom>
      <diagonal/>
    </border>
    <border>
      <left/>
      <right/>
      <top style="dotted">
        <color rgb="FF0000FF"/>
      </top>
      <bottom style="dotted">
        <color rgb="FF0000FF"/>
      </bottom>
      <diagonal/>
    </border>
    <border>
      <left style="thin">
        <color rgb="FF0000FF"/>
      </left>
      <right/>
      <top style="thin">
        <color rgb="FF0000FF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/>
      <right/>
      <top style="dotted">
        <color rgb="FF0000FF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rgb="FF0000FF"/>
      </left>
      <right/>
      <top style="dotted">
        <color rgb="FF0000FF"/>
      </top>
      <bottom style="dotted">
        <color rgb="FF0000FF"/>
      </bottom>
      <diagonal/>
    </border>
    <border>
      <left/>
      <right/>
      <top style="thin">
        <color rgb="FF0000FF"/>
      </top>
      <bottom style="thin">
        <color rgb="FF0000FF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/>
      <top/>
      <bottom style="medium">
        <color rgb="FF0000FF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/>
      <diagonal/>
    </border>
    <border>
      <left/>
      <right/>
      <top style="dotted">
        <color rgb="FF0000FF"/>
      </top>
      <bottom style="medium">
        <color rgb="FF0000FF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8" xfId="0" applyBorder="1"/>
    <xf numFmtId="0" fontId="4" fillId="0" borderId="9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0" fillId="0" borderId="9" xfId="0" applyBorder="1"/>
    <xf numFmtId="164" fontId="5" fillId="0" borderId="12" xfId="0" applyNumberFormat="1" applyFont="1" applyBorder="1" applyProtection="1">
      <protection locked="0"/>
    </xf>
    <xf numFmtId="3" fontId="5" fillId="0" borderId="5" xfId="0" applyNumberFormat="1" applyFont="1" applyBorder="1"/>
    <xf numFmtId="0" fontId="5" fillId="0" borderId="5" xfId="0" applyFont="1" applyBorder="1"/>
    <xf numFmtId="164" fontId="6" fillId="4" borderId="13" xfId="0" applyNumberFormat="1" applyFont="1" applyFill="1" applyBorder="1"/>
    <xf numFmtId="0" fontId="5" fillId="0" borderId="9" xfId="0" applyFont="1" applyBorder="1"/>
    <xf numFmtId="0" fontId="5" fillId="0" borderId="0" xfId="0" applyFont="1"/>
    <xf numFmtId="0" fontId="6" fillId="0" borderId="0" xfId="0" applyFont="1"/>
    <xf numFmtId="164" fontId="5" fillId="0" borderId="9" xfId="0" applyNumberFormat="1" applyFont="1" applyBorder="1" applyProtection="1">
      <protection locked="0"/>
    </xf>
    <xf numFmtId="3" fontId="5" fillId="0" borderId="8" xfId="0" applyNumberFormat="1" applyFont="1" applyBorder="1"/>
    <xf numFmtId="164" fontId="5" fillId="0" borderId="15" xfId="0" applyNumberFormat="1" applyFont="1" applyBorder="1" applyProtection="1">
      <protection locked="0"/>
    </xf>
    <xf numFmtId="164" fontId="5" fillId="0" borderId="7" xfId="0" applyNumberFormat="1" applyFont="1" applyBorder="1" applyProtection="1">
      <protection locked="0"/>
    </xf>
    <xf numFmtId="3" fontId="5" fillId="0" borderId="0" xfId="0" applyNumberFormat="1" applyFont="1"/>
    <xf numFmtId="164" fontId="4" fillId="4" borderId="7" xfId="0" applyNumberFormat="1" applyFont="1" applyFill="1" applyBorder="1"/>
    <xf numFmtId="164" fontId="4" fillId="4" borderId="16" xfId="0" applyNumberFormat="1" applyFont="1" applyFill="1" applyBorder="1"/>
    <xf numFmtId="164" fontId="7" fillId="4" borderId="13" xfId="0" applyNumberFormat="1" applyFont="1" applyFill="1" applyBorder="1"/>
    <xf numFmtId="165" fontId="0" fillId="0" borderId="0" xfId="0" applyNumberFormat="1"/>
    <xf numFmtId="0" fontId="4" fillId="0" borderId="0" xfId="0" applyFont="1" applyAlignment="1">
      <alignment horizontal="center"/>
    </xf>
    <xf numFmtId="3" fontId="5" fillId="0" borderId="7" xfId="0" applyNumberFormat="1" applyFont="1" applyBorder="1" applyProtection="1">
      <protection locked="0"/>
    </xf>
    <xf numFmtId="0" fontId="5" fillId="0" borderId="0" xfId="0" applyFont="1" applyAlignment="1">
      <alignment horizontal="center"/>
    </xf>
    <xf numFmtId="164" fontId="7" fillId="4" borderId="16" xfId="0" applyNumberFormat="1" applyFont="1" applyFill="1" applyBorder="1"/>
    <xf numFmtId="3" fontId="0" fillId="0" borderId="0" xfId="0" applyNumberFormat="1"/>
    <xf numFmtId="164" fontId="4" fillId="0" borderId="0" xfId="0" applyNumberFormat="1" applyFont="1"/>
    <xf numFmtId="0" fontId="11" fillId="0" borderId="0" xfId="0" applyFont="1"/>
    <xf numFmtId="0" fontId="2" fillId="0" borderId="0" xfId="0" applyFont="1" applyAlignment="1" applyProtection="1">
      <alignment horizontal="center"/>
      <protection locked="0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5" borderId="19" xfId="0" applyFont="1" applyFill="1" applyBorder="1" applyAlignment="1">
      <alignment horizontal="center"/>
    </xf>
    <xf numFmtId="0" fontId="4" fillId="5" borderId="20" xfId="0" applyFont="1" applyFill="1" applyBorder="1" applyAlignment="1" applyProtection="1">
      <alignment horizontal="left"/>
      <protection locked="0"/>
    </xf>
    <xf numFmtId="0" fontId="4" fillId="8" borderId="7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11" fillId="0" borderId="6" xfId="0" applyFont="1" applyBorder="1"/>
    <xf numFmtId="164" fontId="5" fillId="0" borderId="22" xfId="0" applyNumberFormat="1" applyFont="1" applyBorder="1" applyProtection="1">
      <protection locked="0"/>
    </xf>
    <xf numFmtId="166" fontId="5" fillId="0" borderId="0" xfId="0" applyNumberFormat="1" applyFont="1"/>
    <xf numFmtId="164" fontId="5" fillId="0" borderId="23" xfId="0" applyNumberFormat="1" applyFont="1" applyBorder="1" applyProtection="1">
      <protection locked="0"/>
    </xf>
    <xf numFmtId="0" fontId="5" fillId="0" borderId="1" xfId="0" applyFont="1" applyBorder="1"/>
    <xf numFmtId="0" fontId="11" fillId="0" borderId="26" xfId="0" applyFont="1" applyBorder="1"/>
    <xf numFmtId="164" fontId="4" fillId="4" borderId="27" xfId="0" applyNumberFormat="1" applyFont="1" applyFill="1" applyBorder="1"/>
    <xf numFmtId="0" fontId="4" fillId="0" borderId="0" xfId="0" applyFont="1" applyAlignment="1">
      <alignment horizontal="center" vertical="center" wrapText="1"/>
    </xf>
    <xf numFmtId="164" fontId="5" fillId="0" borderId="9" xfId="0" applyNumberFormat="1" applyFont="1" applyBorder="1"/>
    <xf numFmtId="164" fontId="0" fillId="0" borderId="0" xfId="0" applyNumberFormat="1"/>
    <xf numFmtId="0" fontId="1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2" fillId="3" borderId="6" xfId="0" applyFont="1" applyFill="1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14" xfId="0" applyFont="1" applyBorder="1" applyAlignment="1">
      <alignment horizontal="center"/>
    </xf>
    <xf numFmtId="0" fontId="4" fillId="0" borderId="11" xfId="0" applyFont="1" applyBorder="1" applyAlignment="1">
      <alignment horizontal="left"/>
    </xf>
    <xf numFmtId="0" fontId="2" fillId="3" borderId="11" xfId="0" applyFont="1" applyFill="1" applyBorder="1" applyAlignment="1">
      <alignment horizontal="left"/>
    </xf>
    <xf numFmtId="0" fontId="4" fillId="0" borderId="17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/>
    </xf>
    <xf numFmtId="0" fontId="2" fillId="5" borderId="1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9" fillId="6" borderId="11" xfId="0" applyFont="1" applyFill="1" applyBorder="1" applyAlignment="1">
      <alignment horizontal="left"/>
    </xf>
    <xf numFmtId="0" fontId="10" fillId="0" borderId="0" xfId="0" applyFont="1" applyAlignment="1">
      <alignment horizontal="center" wrapText="1"/>
    </xf>
    <xf numFmtId="0" fontId="2" fillId="0" borderId="11" xfId="0" applyFont="1" applyBorder="1" applyAlignment="1">
      <alignment horizontal="left"/>
    </xf>
    <xf numFmtId="0" fontId="2" fillId="0" borderId="1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7" borderId="0" xfId="0" applyFont="1" applyFill="1" applyAlignment="1" applyProtection="1">
      <alignment horizontal="center"/>
      <protection locked="0"/>
    </xf>
    <xf numFmtId="0" fontId="2" fillId="2" borderId="18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21" xfId="0" applyFont="1" applyBorder="1" applyAlignment="1">
      <alignment horizontal="left"/>
    </xf>
    <xf numFmtId="0" fontId="5" fillId="0" borderId="17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left"/>
    </xf>
    <xf numFmtId="0" fontId="5" fillId="0" borderId="28" xfId="0" applyFont="1" applyBorder="1" applyAlignment="1">
      <alignment horizontal="center"/>
    </xf>
    <xf numFmtId="0" fontId="5" fillId="0" borderId="21" xfId="0" applyFont="1" applyBorder="1" applyAlignment="1">
      <alignment horizontal="left" wrapText="1"/>
    </xf>
    <xf numFmtId="0" fontId="0" fillId="0" borderId="17" xfId="0" applyBorder="1" applyAlignment="1">
      <alignment horizontal="center"/>
    </xf>
    <xf numFmtId="0" fontId="0" fillId="0" borderId="28" xfId="0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/>
    </xf>
    <xf numFmtId="0" fontId="4" fillId="0" borderId="16" xfId="0" applyFont="1" applyBorder="1" applyAlignment="1">
      <alignment horizontal="left"/>
    </xf>
    <xf numFmtId="0" fontId="8" fillId="0" borderId="0" xfId="0" applyFont="1" applyAlignment="1">
      <alignment horizontal="center" vertical="center"/>
    </xf>
    <xf numFmtId="0" fontId="4" fillId="0" borderId="25" xfId="0" applyFont="1" applyBorder="1" applyAlignment="1">
      <alignment horizontal="left"/>
    </xf>
    <xf numFmtId="0" fontId="4" fillId="0" borderId="28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BE5D6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FFF2CC"/>
      <rgbColor rgb="FFDBDBDB"/>
      <rgbColor rgb="FF660066"/>
      <rgbColor rgb="FFFF8080"/>
      <rgbColor rgb="FF0070C0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39960</xdr:colOff>
      <xdr:row>0</xdr:row>
      <xdr:rowOff>70200</xdr:rowOff>
    </xdr:from>
    <xdr:to>
      <xdr:col>13</xdr:col>
      <xdr:colOff>29520</xdr:colOff>
      <xdr:row>3</xdr:row>
      <xdr:rowOff>145440</xdr:rowOff>
    </xdr:to>
    <xdr:pic>
      <xdr:nvPicPr>
        <xdr:cNvPr id="2" name="Immagin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51960" y="70200"/>
          <a:ext cx="7810200" cy="6465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13</xdr:col>
      <xdr:colOff>44280</xdr:colOff>
      <xdr:row>39</xdr:row>
      <xdr:rowOff>9720</xdr:rowOff>
    </xdr:to>
    <xdr:pic>
      <xdr:nvPicPr>
        <xdr:cNvPr id="3" name="Immagine 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12000" y="6933960"/>
          <a:ext cx="7864920" cy="7718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19080</xdr:colOff>
      <xdr:row>43</xdr:row>
      <xdr:rowOff>179916</xdr:rowOff>
    </xdr:from>
    <xdr:to>
      <xdr:col>13</xdr:col>
      <xdr:colOff>856800</xdr:colOff>
      <xdr:row>47</xdr:row>
      <xdr:rowOff>96119</xdr:rowOff>
    </xdr:to>
    <xdr:pic>
      <xdr:nvPicPr>
        <xdr:cNvPr id="2" name="Immagine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36580" y="7461249"/>
          <a:ext cx="7166553" cy="678203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304920</xdr:colOff>
      <xdr:row>87</xdr:row>
      <xdr:rowOff>21166</xdr:rowOff>
    </xdr:from>
    <xdr:to>
      <xdr:col>13</xdr:col>
      <xdr:colOff>819000</xdr:colOff>
      <xdr:row>90</xdr:row>
      <xdr:rowOff>174599</xdr:rowOff>
    </xdr:to>
    <xdr:pic>
      <xdr:nvPicPr>
        <xdr:cNvPr id="3" name="Immagine 1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04920" y="14858999"/>
          <a:ext cx="7160413" cy="724933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295200</xdr:colOff>
      <xdr:row>125</xdr:row>
      <xdr:rowOff>317500</xdr:rowOff>
    </xdr:from>
    <xdr:to>
      <xdr:col>14</xdr:col>
      <xdr:colOff>28080</xdr:colOff>
      <xdr:row>128</xdr:row>
      <xdr:rowOff>24120</xdr:rowOff>
    </xdr:to>
    <xdr:pic>
      <xdr:nvPicPr>
        <xdr:cNvPr id="4" name="Immagine 1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95200" y="22023917"/>
          <a:ext cx="7257630" cy="7226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9360</xdr:colOff>
      <xdr:row>0</xdr:row>
      <xdr:rowOff>123840</xdr:rowOff>
    </xdr:from>
    <xdr:to>
      <xdr:col>14</xdr:col>
      <xdr:colOff>223560</xdr:colOff>
      <xdr:row>3</xdr:row>
      <xdr:rowOff>199080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41280" y="123840"/>
          <a:ext cx="7822080" cy="64656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30240</xdr:colOff>
      <xdr:row>0</xdr:row>
      <xdr:rowOff>95400</xdr:rowOff>
    </xdr:from>
    <xdr:to>
      <xdr:col>12</xdr:col>
      <xdr:colOff>811800</xdr:colOff>
      <xdr:row>2</xdr:row>
      <xdr:rowOff>536760</xdr:rowOff>
    </xdr:to>
    <xdr:pic>
      <xdr:nvPicPr>
        <xdr:cNvPr id="6" name="Immagine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42240" y="95400"/>
          <a:ext cx="7735320" cy="8222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10080</xdr:colOff>
      <xdr:row>37</xdr:row>
      <xdr:rowOff>110160</xdr:rowOff>
    </xdr:from>
    <xdr:to>
      <xdr:col>13</xdr:col>
      <xdr:colOff>142920</xdr:colOff>
      <xdr:row>41</xdr:row>
      <xdr:rowOff>69840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22080" y="7644240"/>
          <a:ext cx="7953480" cy="721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285840</xdr:colOff>
      <xdr:row>0</xdr:row>
      <xdr:rowOff>57240</xdr:rowOff>
    </xdr:from>
    <xdr:to>
      <xdr:col>15</xdr:col>
      <xdr:colOff>304560</xdr:colOff>
      <xdr:row>4</xdr:row>
      <xdr:rowOff>25560</xdr:rowOff>
    </xdr:to>
    <xdr:pic>
      <xdr:nvPicPr>
        <xdr:cNvPr id="8" name="Immagine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85840" y="57240"/>
          <a:ext cx="8570880" cy="73980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28800</xdr:colOff>
      <xdr:row>44</xdr:row>
      <xdr:rowOff>76320</xdr:rowOff>
    </xdr:from>
    <xdr:to>
      <xdr:col>14</xdr:col>
      <xdr:colOff>561960</xdr:colOff>
      <xdr:row>48</xdr:row>
      <xdr:rowOff>41400</xdr:rowOff>
    </xdr:to>
    <xdr:pic>
      <xdr:nvPicPr>
        <xdr:cNvPr id="9" name="Immagine 6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60720" y="7562880"/>
          <a:ext cx="8141040" cy="72684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28800</xdr:colOff>
      <xdr:row>88</xdr:row>
      <xdr:rowOff>104760</xdr:rowOff>
    </xdr:from>
    <xdr:to>
      <xdr:col>14</xdr:col>
      <xdr:colOff>237960</xdr:colOff>
      <xdr:row>91</xdr:row>
      <xdr:rowOff>155520</xdr:rowOff>
    </xdr:to>
    <xdr:pic>
      <xdr:nvPicPr>
        <xdr:cNvPr id="10" name="Immagin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60720" y="15205680"/>
          <a:ext cx="7817040" cy="6220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360</xdr:colOff>
      <xdr:row>127</xdr:row>
      <xdr:rowOff>324000</xdr:rowOff>
    </xdr:from>
    <xdr:to>
      <xdr:col>14</xdr:col>
      <xdr:colOff>47520</xdr:colOff>
      <xdr:row>129</xdr:row>
      <xdr:rowOff>263160</xdr:rowOff>
    </xdr:to>
    <xdr:pic>
      <xdr:nvPicPr>
        <xdr:cNvPr id="11" name="Immagine 1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32280" y="22198320"/>
          <a:ext cx="7655040" cy="6058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O83"/>
  <sheetViews>
    <sheetView tabSelected="1" topLeftCell="A8" zoomScaleNormal="100" workbookViewId="0">
      <selection activeCell="I17" sqref="I17"/>
    </sheetView>
  </sheetViews>
  <sheetFormatPr defaultColWidth="8.7109375" defaultRowHeight="15" x14ac:dyDescent="0.25"/>
  <cols>
    <col min="5" max="5" width="6.28515625" customWidth="1"/>
    <col min="6" max="6" width="3" customWidth="1"/>
    <col min="7" max="7" width="20.28515625" customWidth="1"/>
    <col min="9" max="9" width="12.5703125" customWidth="1"/>
    <col min="10" max="10" width="6.28515625" customWidth="1"/>
    <col min="11" max="11" width="11.5703125" customWidth="1"/>
    <col min="12" max="12" width="3.85546875" customWidth="1"/>
    <col min="13" max="13" width="12.28515625" customWidth="1"/>
    <col min="15" max="15" width="10.28515625" customWidth="1"/>
  </cols>
  <sheetData>
    <row r="4" spans="2:13" ht="30.75" customHeight="1" x14ac:dyDescent="0.25"/>
    <row r="5" spans="2:13" x14ac:dyDescent="0.25">
      <c r="B5" s="1"/>
      <c r="C5" s="1"/>
      <c r="D5" s="1"/>
      <c r="E5" s="1"/>
      <c r="F5" s="1"/>
      <c r="G5" s="1"/>
      <c r="H5" s="1"/>
      <c r="I5" s="2"/>
      <c r="J5" s="2"/>
    </row>
    <row r="6" spans="2:13" ht="15.75" x14ac:dyDescent="0.25">
      <c r="B6" s="52"/>
      <c r="C6" s="52"/>
      <c r="D6" s="52"/>
      <c r="E6" s="52"/>
      <c r="F6" s="52"/>
      <c r="G6" s="52"/>
      <c r="H6" s="52"/>
      <c r="I6" s="53" t="s">
        <v>0</v>
      </c>
      <c r="J6" s="53"/>
      <c r="K6" s="53"/>
    </row>
    <row r="7" spans="2:13" ht="15.75" x14ac:dyDescent="0.25">
      <c r="H7" s="3"/>
      <c r="I7" s="54" t="s">
        <v>1</v>
      </c>
      <c r="J7" s="54"/>
      <c r="K7" s="54"/>
      <c r="L7" s="4"/>
    </row>
    <row r="9" spans="2:13" ht="15.75" x14ac:dyDescent="0.25">
      <c r="I9" s="55" t="s">
        <v>101</v>
      </c>
      <c r="J9" s="55"/>
      <c r="K9" s="55">
        <v>2016</v>
      </c>
    </row>
    <row r="10" spans="2:13" x14ac:dyDescent="0.25">
      <c r="I10" s="5"/>
      <c r="J10" s="6"/>
    </row>
    <row r="11" spans="2:13" x14ac:dyDescent="0.25">
      <c r="B11" s="56"/>
      <c r="C11" s="56"/>
      <c r="D11" s="56"/>
      <c r="E11" s="56"/>
      <c r="F11" s="56"/>
      <c r="G11" s="56"/>
      <c r="I11" s="7">
        <v>2023</v>
      </c>
      <c r="J11" s="8"/>
      <c r="K11" s="9">
        <v>2022</v>
      </c>
      <c r="L11" s="4"/>
      <c r="M11" s="10" t="s">
        <v>2</v>
      </c>
    </row>
    <row r="12" spans="2:13" x14ac:dyDescent="0.25">
      <c r="K12" s="11"/>
    </row>
    <row r="13" spans="2:13" ht="15.75" x14ac:dyDescent="0.25">
      <c r="B13" s="57" t="s">
        <v>3</v>
      </c>
      <c r="C13" s="57"/>
      <c r="D13" s="57"/>
      <c r="E13" s="57"/>
      <c r="F13" s="57"/>
      <c r="G13" s="57"/>
    </row>
    <row r="14" spans="2:13" x14ac:dyDescent="0.25">
      <c r="B14" s="58"/>
      <c r="C14" s="58"/>
      <c r="D14" s="58"/>
      <c r="E14" s="58"/>
      <c r="F14" s="58"/>
      <c r="G14" s="58"/>
    </row>
    <row r="15" spans="2:13" x14ac:dyDescent="0.25">
      <c r="B15" s="59" t="s">
        <v>4</v>
      </c>
      <c r="C15" s="59"/>
      <c r="D15" s="59"/>
      <c r="E15" s="59"/>
      <c r="F15" s="59"/>
      <c r="G15" s="59"/>
      <c r="I15" s="12">
        <f>+'ECONOMICO sede terr'!M14</f>
        <v>23916.400000000001</v>
      </c>
      <c r="J15" s="13"/>
      <c r="K15" s="12">
        <v>34061</v>
      </c>
      <c r="L15" s="14"/>
      <c r="M15" s="15">
        <f>+I15-K15</f>
        <v>-10144.599999999999</v>
      </c>
    </row>
    <row r="16" spans="2:13" x14ac:dyDescent="0.25">
      <c r="B16" s="60"/>
      <c r="C16" s="60"/>
      <c r="D16" s="60"/>
      <c r="E16" s="60"/>
      <c r="F16" s="60"/>
      <c r="G16" s="60"/>
      <c r="I16" s="16"/>
      <c r="J16" s="17"/>
      <c r="K16" s="16"/>
      <c r="L16" s="17"/>
      <c r="M16" s="18"/>
    </row>
    <row r="17" spans="2:15" x14ac:dyDescent="0.25">
      <c r="B17" s="59" t="s">
        <v>5</v>
      </c>
      <c r="C17" s="59"/>
      <c r="D17" s="59"/>
      <c r="E17" s="59"/>
      <c r="F17" s="59"/>
      <c r="G17" s="59"/>
      <c r="H17" s="3"/>
      <c r="I17" s="19">
        <f>+'ECONOMICO sede terr'!M16</f>
        <v>6750</v>
      </c>
      <c r="J17" s="20"/>
      <c r="K17" s="19">
        <v>2800</v>
      </c>
      <c r="L17" s="14"/>
      <c r="M17" s="15">
        <f t="shared" ref="M17:M29" si="0">+I17-K17</f>
        <v>3950</v>
      </c>
    </row>
    <row r="18" spans="2:15" x14ac:dyDescent="0.25">
      <c r="B18" s="60"/>
      <c r="C18" s="60"/>
      <c r="D18" s="60"/>
      <c r="E18" s="60"/>
      <c r="F18" s="60"/>
      <c r="G18" s="60"/>
      <c r="I18" s="16"/>
      <c r="J18" s="17"/>
      <c r="K18" s="16"/>
      <c r="L18" s="17"/>
      <c r="M18" s="18"/>
    </row>
    <row r="19" spans="2:15" x14ac:dyDescent="0.25">
      <c r="B19" s="59" t="s">
        <v>6</v>
      </c>
      <c r="C19" s="59"/>
      <c r="D19" s="59"/>
      <c r="E19" s="59"/>
      <c r="F19" s="59"/>
      <c r="G19" s="59"/>
      <c r="I19" s="21">
        <f>+'ECONOMICO sede terr'!M18</f>
        <v>500</v>
      </c>
      <c r="J19" s="13"/>
      <c r="K19" s="21">
        <v>100</v>
      </c>
      <c r="L19" s="14"/>
      <c r="M19" s="15">
        <f t="shared" si="0"/>
        <v>400</v>
      </c>
    </row>
    <row r="20" spans="2:15" x14ac:dyDescent="0.25">
      <c r="B20" s="60"/>
      <c r="C20" s="60"/>
      <c r="D20" s="60"/>
      <c r="E20" s="60"/>
      <c r="F20" s="60"/>
      <c r="G20" s="60"/>
      <c r="I20" s="16"/>
      <c r="J20" s="17"/>
      <c r="K20" s="16"/>
      <c r="L20" s="17"/>
      <c r="M20" s="18"/>
    </row>
    <row r="21" spans="2:15" x14ac:dyDescent="0.25">
      <c r="B21" s="59" t="s">
        <v>7</v>
      </c>
      <c r="C21" s="59"/>
      <c r="D21" s="59"/>
      <c r="E21" s="59"/>
      <c r="F21" s="59"/>
      <c r="G21" s="59"/>
      <c r="I21" s="22">
        <f>+'ECONOMICO sede terr'!M20</f>
        <v>56585</v>
      </c>
      <c r="J21" s="23"/>
      <c r="K21" s="22">
        <v>42333</v>
      </c>
      <c r="L21" s="17"/>
      <c r="M21" s="15">
        <f t="shared" si="0"/>
        <v>14252</v>
      </c>
    </row>
    <row r="22" spans="2:15" x14ac:dyDescent="0.25">
      <c r="B22" s="60"/>
      <c r="C22" s="60"/>
      <c r="D22" s="60"/>
      <c r="E22" s="60"/>
      <c r="F22" s="60"/>
      <c r="G22" s="60"/>
      <c r="I22" s="17"/>
      <c r="J22" s="17"/>
      <c r="K22" s="17"/>
      <c r="L22" s="17"/>
      <c r="M22" s="18"/>
    </row>
    <row r="23" spans="2:15" x14ac:dyDescent="0.25">
      <c r="B23" s="59" t="s">
        <v>8</v>
      </c>
      <c r="C23" s="59"/>
      <c r="D23" s="59"/>
      <c r="E23" s="59"/>
      <c r="F23" s="59"/>
      <c r="G23" s="59"/>
      <c r="I23" s="22">
        <f>+'ECONOMICO sede terr'!M22</f>
        <v>19990.13</v>
      </c>
      <c r="J23" s="23"/>
      <c r="K23" s="22">
        <v>10223</v>
      </c>
      <c r="L23" s="17"/>
      <c r="M23" s="15">
        <f t="shared" si="0"/>
        <v>9767.130000000001</v>
      </c>
    </row>
    <row r="24" spans="2:15" x14ac:dyDescent="0.25">
      <c r="B24" s="60"/>
      <c r="C24" s="60"/>
      <c r="D24" s="60"/>
      <c r="E24" s="60"/>
      <c r="F24" s="60"/>
      <c r="G24" s="60"/>
      <c r="I24" s="17"/>
      <c r="J24" s="17"/>
      <c r="K24" s="17"/>
      <c r="L24" s="17"/>
      <c r="M24" s="18"/>
      <c r="O24" t="s">
        <v>9</v>
      </c>
    </row>
    <row r="25" spans="2:15" x14ac:dyDescent="0.25">
      <c r="B25" s="59" t="s">
        <v>10</v>
      </c>
      <c r="C25" s="59"/>
      <c r="D25" s="59"/>
      <c r="E25" s="59"/>
      <c r="F25" s="59"/>
      <c r="G25" s="59"/>
      <c r="I25" s="22">
        <f>+'ECONOMICO sede terr'!M24</f>
        <v>1000</v>
      </c>
      <c r="J25" s="23"/>
      <c r="K25" s="22">
        <v>696</v>
      </c>
      <c r="L25" s="17"/>
      <c r="M25" s="15">
        <f t="shared" si="0"/>
        <v>304</v>
      </c>
    </row>
    <row r="26" spans="2:15" x14ac:dyDescent="0.25">
      <c r="B26" s="60"/>
      <c r="C26" s="60"/>
      <c r="D26" s="60"/>
      <c r="E26" s="60"/>
      <c r="F26" s="60"/>
      <c r="G26" s="60"/>
      <c r="I26" s="17"/>
      <c r="J26" s="17"/>
      <c r="K26" s="17"/>
      <c r="L26" s="17"/>
      <c r="M26" s="18"/>
    </row>
    <row r="27" spans="2:15" x14ac:dyDescent="0.25">
      <c r="B27" s="59" t="s">
        <v>11</v>
      </c>
      <c r="C27" s="59"/>
      <c r="D27" s="59"/>
      <c r="E27" s="59"/>
      <c r="F27" s="59"/>
      <c r="G27" s="59"/>
      <c r="I27" s="22">
        <f>+'ECONOMICO sede terr'!M26</f>
        <v>3571.5</v>
      </c>
      <c r="J27" s="23"/>
      <c r="K27" s="22">
        <v>1898</v>
      </c>
      <c r="L27" s="17"/>
      <c r="M27" s="15">
        <f t="shared" si="0"/>
        <v>1673.5</v>
      </c>
    </row>
    <row r="28" spans="2:15" x14ac:dyDescent="0.25">
      <c r="B28" s="60"/>
      <c r="C28" s="60"/>
      <c r="D28" s="60"/>
      <c r="E28" s="60"/>
      <c r="F28" s="60"/>
      <c r="G28" s="60"/>
      <c r="I28" s="17"/>
      <c r="J28" s="17"/>
      <c r="K28" s="17"/>
      <c r="L28" s="17"/>
      <c r="M28" s="18"/>
    </row>
    <row r="29" spans="2:15" x14ac:dyDescent="0.25">
      <c r="B29" s="59" t="s">
        <v>12</v>
      </c>
      <c r="C29" s="59"/>
      <c r="D29" s="59"/>
      <c r="E29" s="59"/>
      <c r="F29" s="59"/>
      <c r="G29" s="59"/>
      <c r="I29" s="22">
        <f>+'ECONOMICO sede terr'!M28</f>
        <v>0</v>
      </c>
      <c r="J29" s="23"/>
      <c r="K29" s="22">
        <v>0</v>
      </c>
      <c r="L29" s="17"/>
      <c r="M29" s="15">
        <f t="shared" si="0"/>
        <v>0</v>
      </c>
    </row>
    <row r="30" spans="2:15" x14ac:dyDescent="0.25">
      <c r="B30" s="60"/>
      <c r="C30" s="60"/>
      <c r="D30" s="60"/>
      <c r="E30" s="60"/>
      <c r="F30" s="60"/>
      <c r="G30" s="60"/>
      <c r="I30" s="17"/>
      <c r="J30" s="17"/>
      <c r="K30" s="17"/>
      <c r="L30" s="17"/>
      <c r="M30" s="18"/>
    </row>
    <row r="31" spans="2:15" x14ac:dyDescent="0.25">
      <c r="B31" s="61" t="s">
        <v>13</v>
      </c>
      <c r="C31" s="61"/>
      <c r="D31" s="61"/>
      <c r="E31" s="61"/>
      <c r="F31" s="61"/>
      <c r="G31" s="61"/>
      <c r="I31" s="24">
        <f>I17+I19+I21+I23+I25+I27+I29+I15</f>
        <v>112313.03</v>
      </c>
      <c r="J31" s="23"/>
      <c r="K31" s="24">
        <f>K17+K19+K21+K23+K25+K27+K29+K15</f>
        <v>92111</v>
      </c>
      <c r="L31" s="17"/>
      <c r="M31" s="15">
        <f>I31-K31</f>
        <v>20202.03</v>
      </c>
    </row>
    <row r="32" spans="2:15" x14ac:dyDescent="0.25">
      <c r="B32" s="60"/>
      <c r="C32" s="60"/>
      <c r="D32" s="60"/>
      <c r="E32" s="60"/>
      <c r="F32" s="60"/>
      <c r="G32" s="60"/>
      <c r="I32" s="17"/>
      <c r="J32" s="17"/>
      <c r="K32" s="17"/>
      <c r="L32" s="17"/>
      <c r="M32" s="17"/>
    </row>
    <row r="33" spans="2:15" x14ac:dyDescent="0.25">
      <c r="B33" s="60"/>
      <c r="C33" s="60"/>
      <c r="D33" s="60"/>
      <c r="E33" s="60"/>
      <c r="F33" s="60"/>
      <c r="G33" s="60"/>
      <c r="I33" s="17"/>
      <c r="J33" s="17"/>
      <c r="K33" s="17"/>
      <c r="L33" s="17"/>
      <c r="M33" s="17"/>
    </row>
    <row r="34" spans="2:15" ht="15.75" x14ac:dyDescent="0.25">
      <c r="B34" s="62" t="s">
        <v>3</v>
      </c>
      <c r="C34" s="62"/>
      <c r="D34" s="62"/>
      <c r="E34" s="62"/>
      <c r="F34" s="62"/>
      <c r="G34" s="62"/>
      <c r="I34" s="25">
        <f>I31</f>
        <v>112313.03</v>
      </c>
      <c r="J34" s="17"/>
      <c r="K34" s="25">
        <f>K31</f>
        <v>92111</v>
      </c>
      <c r="L34" s="17"/>
      <c r="M34" s="26">
        <f>I34-K34</f>
        <v>20202.03</v>
      </c>
      <c r="O34" s="27" t="s">
        <v>9</v>
      </c>
    </row>
    <row r="35" spans="2:15" x14ac:dyDescent="0.25">
      <c r="B35" s="63"/>
      <c r="C35" s="63"/>
      <c r="D35" s="63"/>
      <c r="E35" s="63"/>
      <c r="F35" s="63"/>
      <c r="G35" s="63"/>
      <c r="I35" s="17"/>
      <c r="J35" s="17"/>
      <c r="K35" s="17"/>
      <c r="L35" s="17"/>
      <c r="M35" s="17"/>
    </row>
    <row r="36" spans="2:15" x14ac:dyDescent="0.25">
      <c r="B36" s="28"/>
      <c r="C36" s="28"/>
      <c r="D36" s="28"/>
      <c r="E36" s="28"/>
      <c r="F36" s="28"/>
      <c r="G36" s="28"/>
      <c r="I36" s="17"/>
      <c r="J36" s="17"/>
      <c r="K36" s="17"/>
      <c r="L36" s="17"/>
      <c r="M36" s="17"/>
    </row>
    <row r="37" spans="2:15" x14ac:dyDescent="0.25">
      <c r="B37" s="28"/>
      <c r="C37" s="28"/>
      <c r="D37" s="28"/>
      <c r="E37" s="28"/>
      <c r="F37" s="28"/>
      <c r="G37" s="28"/>
      <c r="I37" s="17"/>
      <c r="J37" s="17"/>
      <c r="K37" s="17"/>
      <c r="L37" s="17"/>
      <c r="M37" s="17"/>
    </row>
    <row r="38" spans="2:15" x14ac:dyDescent="0.25">
      <c r="B38" s="28"/>
      <c r="C38" s="28"/>
      <c r="D38" s="28"/>
      <c r="E38" s="28"/>
      <c r="F38" s="28"/>
      <c r="G38" s="28"/>
      <c r="I38" s="17"/>
      <c r="J38" s="17"/>
      <c r="K38" s="17"/>
      <c r="L38" s="17"/>
      <c r="M38" s="17"/>
    </row>
    <row r="39" spans="2:15" x14ac:dyDescent="0.25">
      <c r="B39" s="28"/>
      <c r="C39" s="28"/>
      <c r="D39" s="28"/>
      <c r="E39" s="28"/>
      <c r="F39" s="28"/>
      <c r="G39" s="28"/>
      <c r="I39" s="17"/>
      <c r="J39" s="17"/>
      <c r="K39" s="17"/>
      <c r="L39" s="17"/>
      <c r="M39" s="17"/>
    </row>
    <row r="40" spans="2:15" x14ac:dyDescent="0.25">
      <c r="B40" s="28"/>
      <c r="C40" s="28"/>
      <c r="D40" s="28"/>
      <c r="E40" s="28"/>
      <c r="F40" s="28"/>
      <c r="G40" s="28"/>
      <c r="I40" s="17"/>
      <c r="J40" s="17"/>
      <c r="K40" s="17"/>
      <c r="L40" s="17"/>
      <c r="M40" s="17"/>
    </row>
    <row r="41" spans="2:15" x14ac:dyDescent="0.25">
      <c r="B41" s="28"/>
      <c r="C41" s="28"/>
      <c r="D41" s="28"/>
      <c r="E41" s="28"/>
      <c r="F41" s="28"/>
      <c r="G41" s="28"/>
      <c r="I41" s="17"/>
      <c r="J41" s="17"/>
      <c r="K41" s="17"/>
      <c r="L41" s="17"/>
      <c r="M41" s="17"/>
    </row>
    <row r="42" spans="2:15" x14ac:dyDescent="0.25">
      <c r="B42" s="28"/>
      <c r="C42" s="28"/>
      <c r="D42" s="28"/>
      <c r="E42" s="28"/>
      <c r="F42" s="28"/>
      <c r="G42" s="28"/>
      <c r="I42" s="17"/>
      <c r="J42" s="17"/>
      <c r="K42" s="17"/>
      <c r="L42" s="17"/>
      <c r="M42" s="17"/>
    </row>
    <row r="43" spans="2:15" x14ac:dyDescent="0.25">
      <c r="B43" s="28"/>
      <c r="C43" s="28"/>
      <c r="D43" s="28"/>
      <c r="E43" s="28"/>
      <c r="F43" s="28"/>
      <c r="G43" s="28"/>
      <c r="I43" s="17"/>
      <c r="J43" s="17"/>
      <c r="K43" s="17"/>
      <c r="L43" s="17"/>
      <c r="M43" s="17"/>
    </row>
    <row r="44" spans="2:15" x14ac:dyDescent="0.25">
      <c r="B44" s="28"/>
      <c r="C44" s="28"/>
      <c r="D44" s="28"/>
      <c r="E44" s="28"/>
      <c r="F44" s="28"/>
      <c r="G44" s="28"/>
      <c r="I44" s="17"/>
      <c r="J44" s="17"/>
      <c r="K44" s="17"/>
      <c r="L44" s="17"/>
      <c r="M44" s="17"/>
    </row>
    <row r="45" spans="2:15" ht="15.75" x14ac:dyDescent="0.25">
      <c r="B45" s="64" t="s">
        <v>14</v>
      </c>
      <c r="C45" s="64"/>
      <c r="D45" s="64"/>
      <c r="E45" s="64"/>
      <c r="F45" s="64"/>
      <c r="G45" s="64"/>
      <c r="I45" s="17"/>
      <c r="J45" s="17"/>
      <c r="K45" s="17"/>
      <c r="L45" s="17"/>
      <c r="M45" s="17"/>
    </row>
    <row r="46" spans="2:15" x14ac:dyDescent="0.25">
      <c r="B46" s="65"/>
      <c r="C46" s="65"/>
      <c r="D46" s="65"/>
      <c r="E46" s="65"/>
      <c r="F46" s="65"/>
      <c r="G46" s="65"/>
      <c r="I46" s="7">
        <v>2023</v>
      </c>
      <c r="J46" s="8"/>
      <c r="K46" s="7">
        <v>2022</v>
      </c>
      <c r="M46" s="10" t="s">
        <v>2</v>
      </c>
    </row>
    <row r="47" spans="2:15" x14ac:dyDescent="0.25">
      <c r="B47" s="66" t="s">
        <v>15</v>
      </c>
      <c r="C47" s="66"/>
      <c r="D47" s="66"/>
      <c r="E47" s="66"/>
      <c r="F47" s="66"/>
      <c r="G47" s="66"/>
      <c r="I47" s="17"/>
      <c r="J47" s="17"/>
      <c r="K47" s="17"/>
      <c r="L47" s="17"/>
      <c r="M47" s="17"/>
    </row>
    <row r="48" spans="2:15" ht="12.75" customHeight="1" x14ac:dyDescent="0.25">
      <c r="B48" s="65"/>
      <c r="C48" s="65"/>
      <c r="D48" s="65"/>
      <c r="E48" s="65"/>
      <c r="F48" s="65"/>
      <c r="G48" s="65"/>
      <c r="I48" s="17"/>
      <c r="J48" s="17"/>
      <c r="K48" s="17"/>
      <c r="L48" s="17"/>
      <c r="M48" s="17"/>
    </row>
    <row r="49" spans="2:13" x14ac:dyDescent="0.25">
      <c r="B49" s="59" t="s">
        <v>16</v>
      </c>
      <c r="C49" s="59"/>
      <c r="D49" s="59"/>
      <c r="E49" s="59"/>
      <c r="F49" s="59"/>
      <c r="G49" s="59"/>
      <c r="I49" s="22">
        <f>+'ECONOMICO sede terr'!M48</f>
        <v>38998.42</v>
      </c>
      <c r="J49" s="17"/>
      <c r="K49" s="22">
        <v>20803.189999999999</v>
      </c>
      <c r="L49" s="17"/>
      <c r="M49" s="15">
        <f>+I49-K49</f>
        <v>18195.23</v>
      </c>
    </row>
    <row r="50" spans="2:13" x14ac:dyDescent="0.25">
      <c r="B50" s="65"/>
      <c r="C50" s="65"/>
      <c r="D50" s="65"/>
      <c r="E50" s="65"/>
      <c r="F50" s="65"/>
      <c r="G50" s="65"/>
      <c r="I50" s="17"/>
      <c r="J50" s="17"/>
      <c r="K50" s="17"/>
      <c r="L50" s="17"/>
      <c r="M50" s="18"/>
    </row>
    <row r="51" spans="2:13" x14ac:dyDescent="0.25">
      <c r="B51" s="59" t="s">
        <v>17</v>
      </c>
      <c r="C51" s="59"/>
      <c r="D51" s="59"/>
      <c r="E51" s="59"/>
      <c r="F51" s="59"/>
      <c r="G51" s="59"/>
      <c r="I51" s="22">
        <f>+'ECONOMICO sede terr'!M50</f>
        <v>28402.39</v>
      </c>
      <c r="J51" s="17"/>
      <c r="K51" s="22">
        <v>17502.21</v>
      </c>
      <c r="L51" s="17"/>
      <c r="M51" s="15">
        <f>+I51-K51</f>
        <v>10900.18</v>
      </c>
    </row>
    <row r="52" spans="2:13" x14ac:dyDescent="0.25">
      <c r="B52" s="65"/>
      <c r="C52" s="65"/>
      <c r="D52" s="65"/>
      <c r="E52" s="65"/>
      <c r="F52" s="65"/>
      <c r="G52" s="65"/>
      <c r="I52" s="17"/>
      <c r="J52" s="17"/>
      <c r="K52" s="17"/>
      <c r="L52" s="17"/>
      <c r="M52" s="18"/>
    </row>
    <row r="53" spans="2:13" x14ac:dyDescent="0.25">
      <c r="B53" s="67" t="s">
        <v>18</v>
      </c>
      <c r="C53" s="67"/>
      <c r="D53" s="67"/>
      <c r="E53" s="67"/>
      <c r="F53" s="67"/>
      <c r="G53" s="67"/>
      <c r="I53" s="24">
        <f>+'ECONOMICO sede terr'!M52</f>
        <v>67400.81</v>
      </c>
      <c r="J53" s="17"/>
      <c r="K53" s="24">
        <f>K49+K51</f>
        <v>38305.399999999994</v>
      </c>
      <c r="L53" s="17"/>
      <c r="M53" s="24">
        <f>M49+M51</f>
        <v>29095.41</v>
      </c>
    </row>
    <row r="54" spans="2:13" ht="13.5" customHeight="1" x14ac:dyDescent="0.25">
      <c r="B54" s="65"/>
      <c r="C54" s="65"/>
      <c r="D54" s="65"/>
      <c r="E54" s="65"/>
      <c r="F54" s="65"/>
      <c r="G54" s="65"/>
      <c r="I54" s="17"/>
      <c r="J54" s="17"/>
      <c r="K54" s="17"/>
      <c r="L54" s="17"/>
      <c r="M54" s="17"/>
    </row>
    <row r="55" spans="2:13" x14ac:dyDescent="0.25">
      <c r="B55" s="66" t="s">
        <v>19</v>
      </c>
      <c r="C55" s="66"/>
      <c r="D55" s="66"/>
      <c r="E55" s="66"/>
      <c r="F55" s="66"/>
      <c r="G55" s="66"/>
      <c r="I55" s="17"/>
      <c r="J55" s="17"/>
      <c r="K55" s="17"/>
      <c r="L55" s="17"/>
      <c r="M55" s="17"/>
    </row>
    <row r="56" spans="2:13" ht="9" customHeight="1" x14ac:dyDescent="0.25">
      <c r="B56" s="65"/>
      <c r="C56" s="65"/>
      <c r="D56" s="65"/>
      <c r="E56" s="65"/>
      <c r="F56" s="65"/>
      <c r="G56" s="65"/>
      <c r="I56" s="17"/>
      <c r="J56" s="17"/>
      <c r="K56" s="17"/>
      <c r="L56" s="17"/>
      <c r="M56" s="17"/>
    </row>
    <row r="57" spans="2:13" x14ac:dyDescent="0.25">
      <c r="B57" s="59" t="s">
        <v>20</v>
      </c>
      <c r="C57" s="59"/>
      <c r="D57" s="59"/>
      <c r="E57" s="59"/>
      <c r="F57" s="59"/>
      <c r="G57" s="59"/>
      <c r="I57" s="22">
        <f>+'ECONOMICO sede terr'!M56</f>
        <v>12813.740000000002</v>
      </c>
      <c r="J57" s="17"/>
      <c r="K57" s="22">
        <v>16194.88</v>
      </c>
      <c r="L57" s="17"/>
      <c r="M57" s="15">
        <f>I57-K57</f>
        <v>-3381.1399999999976</v>
      </c>
    </row>
    <row r="58" spans="2:13" ht="11.25" customHeight="1" x14ac:dyDescent="0.25">
      <c r="B58" s="65"/>
      <c r="C58" s="65"/>
      <c r="D58" s="65"/>
      <c r="E58" s="65"/>
      <c r="F58" s="65"/>
      <c r="G58" s="65"/>
      <c r="I58" s="17"/>
      <c r="J58" s="17"/>
      <c r="K58" s="17"/>
      <c r="L58" s="17"/>
      <c r="M58" s="17"/>
    </row>
    <row r="59" spans="2:13" x14ac:dyDescent="0.25">
      <c r="B59" s="59" t="s">
        <v>21</v>
      </c>
      <c r="C59" s="59"/>
      <c r="D59" s="59"/>
      <c r="E59" s="59"/>
      <c r="F59" s="59"/>
      <c r="G59" s="59"/>
      <c r="I59" s="22">
        <f>+'ECONOMICO sede terr'!M58</f>
        <v>0</v>
      </c>
      <c r="J59" s="17"/>
      <c r="K59" s="22">
        <v>70</v>
      </c>
      <c r="L59" s="17"/>
      <c r="M59" s="15">
        <f>I59-K59</f>
        <v>-70</v>
      </c>
    </row>
    <row r="60" spans="2:13" ht="9" customHeight="1" x14ac:dyDescent="0.25">
      <c r="B60" s="65"/>
      <c r="C60" s="65"/>
      <c r="D60" s="65"/>
      <c r="E60" s="65"/>
      <c r="F60" s="65"/>
      <c r="G60" s="65"/>
      <c r="I60" s="17"/>
      <c r="J60" s="17"/>
      <c r="K60" s="17"/>
      <c r="L60" s="17"/>
      <c r="M60" s="17"/>
    </row>
    <row r="61" spans="2:13" x14ac:dyDescent="0.25">
      <c r="B61" s="59" t="s">
        <v>22</v>
      </c>
      <c r="C61" s="59"/>
      <c r="D61" s="59"/>
      <c r="E61" s="59"/>
      <c r="F61" s="59"/>
      <c r="G61" s="59"/>
      <c r="I61" s="22">
        <f>+'ECONOMICO sede terr'!M60</f>
        <v>0</v>
      </c>
      <c r="J61" s="17"/>
      <c r="K61" s="22">
        <v>0</v>
      </c>
      <c r="L61" s="17"/>
      <c r="M61" s="15">
        <f>I61-K61</f>
        <v>0</v>
      </c>
    </row>
    <row r="62" spans="2:13" ht="11.25" customHeight="1" x14ac:dyDescent="0.25">
      <c r="B62" s="65"/>
      <c r="C62" s="65"/>
      <c r="D62" s="65"/>
      <c r="E62" s="65"/>
      <c r="F62" s="65"/>
      <c r="G62" s="65"/>
      <c r="I62" s="17"/>
      <c r="J62" s="17"/>
      <c r="K62" s="17"/>
      <c r="L62" s="17"/>
      <c r="M62" s="17"/>
    </row>
    <row r="63" spans="2:13" x14ac:dyDescent="0.25">
      <c r="B63" s="59" t="s">
        <v>23</v>
      </c>
      <c r="C63" s="59"/>
      <c r="D63" s="59"/>
      <c r="E63" s="59"/>
      <c r="F63" s="59"/>
      <c r="G63" s="59"/>
      <c r="I63" s="29">
        <f>+'ECONOMICO sede terr'!M62</f>
        <v>1903.32</v>
      </c>
      <c r="J63" s="17"/>
      <c r="K63" s="29">
        <v>4738.8</v>
      </c>
      <c r="L63" s="17"/>
      <c r="M63" s="15">
        <f>I63-K63</f>
        <v>-2835.4800000000005</v>
      </c>
    </row>
    <row r="64" spans="2:13" ht="12" customHeight="1" x14ac:dyDescent="0.25">
      <c r="B64" s="65"/>
      <c r="C64" s="65"/>
      <c r="D64" s="65"/>
      <c r="E64" s="65"/>
      <c r="F64" s="65"/>
      <c r="G64" s="65"/>
      <c r="I64" s="17"/>
      <c r="J64" s="17"/>
      <c r="K64" s="17"/>
      <c r="L64" s="17"/>
      <c r="M64" s="17"/>
    </row>
    <row r="65" spans="2:15" x14ac:dyDescent="0.25">
      <c r="B65" s="59" t="s">
        <v>24</v>
      </c>
      <c r="C65" s="59"/>
      <c r="D65" s="59"/>
      <c r="E65" s="59"/>
      <c r="F65" s="59"/>
      <c r="G65" s="59"/>
      <c r="I65" s="22">
        <f>+'ECONOMICO sede terr'!M64</f>
        <v>18026.61</v>
      </c>
      <c r="J65" s="17"/>
      <c r="K65" s="22">
        <v>24543.039999999997</v>
      </c>
      <c r="L65" s="17"/>
      <c r="M65" s="15">
        <f>I65-K65</f>
        <v>-6516.4299999999967</v>
      </c>
    </row>
    <row r="66" spans="2:15" ht="10.5" customHeight="1" x14ac:dyDescent="0.25">
      <c r="B66" s="65"/>
      <c r="C66" s="65"/>
      <c r="D66" s="65"/>
      <c r="E66" s="65"/>
      <c r="F66" s="65"/>
      <c r="G66" s="65"/>
      <c r="I66" s="17"/>
      <c r="J66" s="17"/>
      <c r="K66" s="17"/>
      <c r="L66" s="17"/>
      <c r="M66" s="17"/>
    </row>
    <row r="67" spans="2:15" x14ac:dyDescent="0.25">
      <c r="B67" s="59" t="s">
        <v>25</v>
      </c>
      <c r="C67" s="59"/>
      <c r="D67" s="59"/>
      <c r="E67" s="59"/>
      <c r="F67" s="59"/>
      <c r="G67" s="59"/>
      <c r="I67" s="22">
        <f>+'ECONOMICO sede terr'!M66</f>
        <v>0</v>
      </c>
      <c r="J67" s="17"/>
      <c r="K67" s="22">
        <v>0</v>
      </c>
      <c r="L67" s="17"/>
      <c r="M67" s="15">
        <f>I67-K67</f>
        <v>0</v>
      </c>
      <c r="O67" t="s">
        <v>9</v>
      </c>
    </row>
    <row r="68" spans="2:15" ht="12" customHeight="1" x14ac:dyDescent="0.25">
      <c r="B68" s="30"/>
      <c r="C68" s="30"/>
      <c r="D68" s="30"/>
      <c r="E68" s="30"/>
      <c r="F68" s="30"/>
      <c r="G68" s="30"/>
      <c r="I68" s="17"/>
      <c r="J68" s="17"/>
      <c r="K68" s="17"/>
      <c r="L68" s="17"/>
      <c r="M68" s="17"/>
    </row>
    <row r="69" spans="2:15" x14ac:dyDescent="0.25">
      <c r="B69" s="67" t="s">
        <v>26</v>
      </c>
      <c r="C69" s="67"/>
      <c r="D69" s="67"/>
      <c r="E69" s="67"/>
      <c r="F69" s="67"/>
      <c r="G69" s="67"/>
      <c r="I69" s="24">
        <f>+'ECONOMICO sede terr'!M68</f>
        <v>32743.670000000002</v>
      </c>
      <c r="J69" s="17"/>
      <c r="K69" s="24">
        <f>K57+K59+K61+K63+K65+K67</f>
        <v>45546.720000000001</v>
      </c>
      <c r="L69" s="17"/>
      <c r="M69" s="24">
        <f>M57+M59+M61+M63+M65+M67</f>
        <v>-12803.049999999996</v>
      </c>
    </row>
    <row r="70" spans="2:15" ht="10.9" customHeight="1" x14ac:dyDescent="0.25">
      <c r="B70" s="65"/>
      <c r="C70" s="65"/>
      <c r="D70" s="65"/>
      <c r="E70" s="65"/>
      <c r="F70" s="65"/>
      <c r="G70" s="65"/>
      <c r="I70" s="17"/>
      <c r="J70" s="17"/>
      <c r="K70" s="17"/>
      <c r="L70" s="17"/>
      <c r="M70" s="17"/>
    </row>
    <row r="71" spans="2:15" ht="11.25" customHeight="1" x14ac:dyDescent="0.25">
      <c r="B71" s="58"/>
      <c r="C71" s="58"/>
      <c r="D71" s="58"/>
      <c r="E71" s="58"/>
      <c r="F71" s="58"/>
      <c r="G71" s="58"/>
      <c r="I71" s="17"/>
      <c r="J71" s="17"/>
      <c r="K71" s="17"/>
      <c r="L71" s="17"/>
      <c r="M71" s="17"/>
    </row>
    <row r="72" spans="2:15" ht="15.75" x14ac:dyDescent="0.25">
      <c r="B72" s="68" t="s">
        <v>27</v>
      </c>
      <c r="C72" s="68"/>
      <c r="D72" s="68"/>
      <c r="E72" s="68"/>
      <c r="F72" s="68"/>
      <c r="G72" s="68"/>
      <c r="I72" s="31">
        <f>+'ECONOMICO sede terr'!M71</f>
        <v>100144.48</v>
      </c>
      <c r="J72" s="17"/>
      <c r="K72" s="31">
        <f>K69+K53</f>
        <v>83852.12</v>
      </c>
      <c r="L72" s="17"/>
      <c r="M72" s="31">
        <f>I72-K72</f>
        <v>16292.36</v>
      </c>
      <c r="O72" t="s">
        <v>9</v>
      </c>
    </row>
    <row r="73" spans="2:15" ht="10.15" customHeight="1" x14ac:dyDescent="0.25">
      <c r="B73" s="65"/>
      <c r="C73" s="65"/>
      <c r="D73" s="65"/>
      <c r="E73" s="65"/>
      <c r="F73" s="65"/>
      <c r="G73" s="65"/>
      <c r="I73" s="17"/>
      <c r="J73" s="17"/>
      <c r="K73" s="17"/>
      <c r="L73" s="17"/>
      <c r="M73" s="17"/>
      <c r="O73" t="s">
        <v>9</v>
      </c>
    </row>
    <row r="74" spans="2:15" ht="15.75" x14ac:dyDescent="0.25">
      <c r="B74" s="72" t="s">
        <v>28</v>
      </c>
      <c r="C74" s="72"/>
      <c r="D74" s="72"/>
      <c r="E74" s="72"/>
      <c r="F74" s="72"/>
      <c r="G74" s="72"/>
      <c r="I74" s="31">
        <f>+'ECONOMICO sede terr'!M73</f>
        <v>12168.550000000003</v>
      </c>
      <c r="J74" s="17"/>
      <c r="K74" s="31">
        <f>K34-K72</f>
        <v>8258.8800000000047</v>
      </c>
      <c r="L74" s="17"/>
      <c r="M74" s="31">
        <f>M34-M72</f>
        <v>3909.6699999999983</v>
      </c>
      <c r="O74" s="32" t="s">
        <v>9</v>
      </c>
    </row>
    <row r="75" spans="2:15" ht="12.75" customHeight="1" x14ac:dyDescent="0.25">
      <c r="B75" s="73"/>
      <c r="C75" s="73"/>
      <c r="D75" s="73"/>
      <c r="E75" s="73"/>
      <c r="F75" s="73"/>
      <c r="G75" s="73"/>
      <c r="I75" s="17"/>
      <c r="J75" s="17"/>
      <c r="K75" s="17"/>
      <c r="L75" s="17"/>
      <c r="M75" s="33"/>
      <c r="O75" t="s">
        <v>9</v>
      </c>
    </row>
    <row r="76" spans="2:15" x14ac:dyDescent="0.25">
      <c r="B76" s="59" t="s">
        <v>29</v>
      </c>
      <c r="C76" s="59"/>
      <c r="D76" s="59"/>
      <c r="E76" s="59"/>
      <c r="F76" s="59"/>
      <c r="G76" s="59"/>
      <c r="I76" s="29">
        <f>+'ECONOMICO sede terr'!M75</f>
        <v>0</v>
      </c>
      <c r="J76" s="17"/>
      <c r="K76" s="29">
        <v>0</v>
      </c>
      <c r="L76" s="17"/>
      <c r="M76" s="15">
        <f>I76-K76</f>
        <v>0</v>
      </c>
    </row>
    <row r="77" spans="2:15" ht="10.5" customHeight="1" x14ac:dyDescent="0.25">
      <c r="B77" s="74"/>
      <c r="C77" s="74"/>
      <c r="D77" s="74"/>
      <c r="E77" s="74"/>
      <c r="F77" s="74"/>
      <c r="G77" s="74"/>
      <c r="I77" s="17"/>
      <c r="J77" s="17"/>
      <c r="K77" s="17"/>
      <c r="L77" s="17"/>
      <c r="M77" s="33"/>
    </row>
    <row r="78" spans="2:15" x14ac:dyDescent="0.25">
      <c r="B78" s="59" t="s">
        <v>30</v>
      </c>
      <c r="C78" s="59"/>
      <c r="D78" s="59"/>
      <c r="E78" s="59"/>
      <c r="F78" s="59"/>
      <c r="G78" s="59"/>
      <c r="I78" s="29">
        <f>+'ECONOMICO sede terr'!M77</f>
        <v>0</v>
      </c>
      <c r="J78" s="17"/>
      <c r="K78" s="29">
        <v>0</v>
      </c>
      <c r="L78" s="17"/>
      <c r="M78" s="15">
        <f>I78-K78</f>
        <v>0</v>
      </c>
      <c r="O78" s="32" t="s">
        <v>9</v>
      </c>
    </row>
    <row r="79" spans="2:15" ht="9.75" customHeight="1" x14ac:dyDescent="0.25">
      <c r="B79" s="69"/>
      <c r="C79" s="69"/>
      <c r="D79" s="69"/>
      <c r="E79" s="69"/>
      <c r="F79" s="69"/>
      <c r="G79" s="69"/>
    </row>
    <row r="80" spans="2:15" ht="15.75" x14ac:dyDescent="0.25">
      <c r="B80" s="70" t="s">
        <v>31</v>
      </c>
      <c r="C80" s="70"/>
      <c r="D80" s="70"/>
      <c r="E80" s="70"/>
      <c r="F80" s="70"/>
      <c r="G80" s="70"/>
      <c r="I80" s="31">
        <f>+'ECONOMICO sede terr'!M79</f>
        <v>12168.550000000003</v>
      </c>
      <c r="K80" s="31">
        <f>K74+K76-K78</f>
        <v>8258.8800000000047</v>
      </c>
      <c r="M80" s="31">
        <f>M74+M76-M78</f>
        <v>3909.6699999999983</v>
      </c>
    </row>
    <row r="81" spans="12:15" x14ac:dyDescent="0.25">
      <c r="N81" t="s">
        <v>9</v>
      </c>
    </row>
    <row r="82" spans="12:15" ht="15" customHeight="1" x14ac:dyDescent="0.25">
      <c r="L82" s="71" t="s">
        <v>94</v>
      </c>
      <c r="M82" s="71"/>
      <c r="N82" s="71"/>
      <c r="O82" s="71"/>
    </row>
    <row r="83" spans="12:15" x14ac:dyDescent="0.25">
      <c r="L83" s="71"/>
      <c r="M83" s="71"/>
      <c r="N83" s="71"/>
      <c r="O83" s="71"/>
    </row>
  </sheetData>
  <mergeCells count="64">
    <mergeCell ref="B78:G78"/>
    <mergeCell ref="B79:G79"/>
    <mergeCell ref="B80:G80"/>
    <mergeCell ref="L82:O83"/>
    <mergeCell ref="B73:G73"/>
    <mergeCell ref="B74:G74"/>
    <mergeCell ref="B75:G75"/>
    <mergeCell ref="B76:G76"/>
    <mergeCell ref="B77:G77"/>
    <mergeCell ref="B67:G67"/>
    <mergeCell ref="B69:G69"/>
    <mergeCell ref="B70:G70"/>
    <mergeCell ref="B71:G71"/>
    <mergeCell ref="B72:G72"/>
    <mergeCell ref="B62:G62"/>
    <mergeCell ref="B63:G63"/>
    <mergeCell ref="B64:G64"/>
    <mergeCell ref="B65:G65"/>
    <mergeCell ref="B66:G66"/>
    <mergeCell ref="B57:G57"/>
    <mergeCell ref="B58:G58"/>
    <mergeCell ref="B59:G59"/>
    <mergeCell ref="B60:G60"/>
    <mergeCell ref="B61:G61"/>
    <mergeCell ref="B52:G52"/>
    <mergeCell ref="B53:G53"/>
    <mergeCell ref="B54:G54"/>
    <mergeCell ref="B55:G55"/>
    <mergeCell ref="B56:G56"/>
    <mergeCell ref="B47:G47"/>
    <mergeCell ref="B48:G48"/>
    <mergeCell ref="B49:G49"/>
    <mergeCell ref="B50:G50"/>
    <mergeCell ref="B51:G51"/>
    <mergeCell ref="B33:G33"/>
    <mergeCell ref="B34:G34"/>
    <mergeCell ref="B35:G35"/>
    <mergeCell ref="B45:G45"/>
    <mergeCell ref="B46:G46"/>
    <mergeCell ref="B28:G28"/>
    <mergeCell ref="B29:G29"/>
    <mergeCell ref="B30:G30"/>
    <mergeCell ref="B31:G31"/>
    <mergeCell ref="B32:G32"/>
    <mergeCell ref="B23:G23"/>
    <mergeCell ref="B24:G24"/>
    <mergeCell ref="B25:G25"/>
    <mergeCell ref="B26:G26"/>
    <mergeCell ref="B27:G27"/>
    <mergeCell ref="B18:G18"/>
    <mergeCell ref="B19:G19"/>
    <mergeCell ref="B20:G20"/>
    <mergeCell ref="B21:G21"/>
    <mergeCell ref="B22:G22"/>
    <mergeCell ref="B13:G13"/>
    <mergeCell ref="B14:G14"/>
    <mergeCell ref="B15:G15"/>
    <mergeCell ref="B16:G16"/>
    <mergeCell ref="B17:G17"/>
    <mergeCell ref="B6:H6"/>
    <mergeCell ref="I6:K6"/>
    <mergeCell ref="I7:K7"/>
    <mergeCell ref="I9:K9"/>
    <mergeCell ref="B11:G11"/>
  </mergeCells>
  <pageMargins left="0.118055555555556" right="0.31527777777777799" top="0.35416666666666702" bottom="0.35416666666666702" header="0.51180555555555496" footer="0.51180555555555496"/>
  <pageSetup paperSize="9" scale="84" firstPageNumber="0" orientation="landscape" horizontalDpi="300" verticalDpi="300" r:id="rId1"/>
  <rowBreaks count="1" manualBreakCount="1">
    <brk id="3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V160"/>
  <sheetViews>
    <sheetView topLeftCell="A139" zoomScale="90" zoomScaleNormal="90" workbookViewId="0">
      <selection activeCell="I55" sqref="I55"/>
    </sheetView>
  </sheetViews>
  <sheetFormatPr defaultColWidth="8.7109375" defaultRowHeight="15" x14ac:dyDescent="0.25"/>
  <cols>
    <col min="1" max="1" width="4.7109375" customWidth="1"/>
    <col min="6" max="6" width="25.28515625" customWidth="1"/>
    <col min="7" max="7" width="4.140625" hidden="1" customWidth="1"/>
    <col min="8" max="8" width="2.7109375" style="34" customWidth="1"/>
    <col min="9" max="9" width="14.28515625" customWidth="1"/>
    <col min="10" max="10" width="2.140625" customWidth="1"/>
    <col min="11" max="11" width="12.42578125" customWidth="1"/>
    <col min="12" max="12" width="1.28515625" customWidth="1"/>
    <col min="13" max="13" width="1.85546875" customWidth="1"/>
    <col min="14" max="14" width="13.140625" customWidth="1"/>
  </cols>
  <sheetData>
    <row r="3" spans="2:22" x14ac:dyDescent="0.25">
      <c r="B3" s="75"/>
      <c r="C3" s="75"/>
      <c r="D3" s="75"/>
      <c r="E3" s="75"/>
      <c r="F3" s="75"/>
      <c r="G3" s="75"/>
      <c r="H3" s="75"/>
      <c r="I3" s="75"/>
    </row>
    <row r="4" spans="2:22" ht="15.75" x14ac:dyDescent="0.25">
      <c r="B4" s="76"/>
      <c r="C4" s="76"/>
      <c r="D4" s="76"/>
      <c r="E4" s="76"/>
      <c r="F4" s="76"/>
      <c r="G4" s="76"/>
      <c r="H4" s="76"/>
      <c r="I4" s="76"/>
      <c r="J4" s="76"/>
      <c r="K4" s="35"/>
      <c r="L4" s="35"/>
      <c r="M4" s="35"/>
    </row>
    <row r="5" spans="2:22" x14ac:dyDescent="0.25">
      <c r="B5" s="1"/>
      <c r="C5" s="1"/>
      <c r="D5" s="1"/>
      <c r="E5" s="1"/>
      <c r="F5" s="1"/>
      <c r="G5" s="1"/>
      <c r="H5" s="36"/>
      <c r="I5" s="1"/>
      <c r="J5" s="1"/>
      <c r="K5" s="1"/>
      <c r="L5" s="1"/>
      <c r="M5" s="1"/>
    </row>
    <row r="6" spans="2:22" x14ac:dyDescent="0.25">
      <c r="B6" s="1"/>
      <c r="C6" s="1"/>
      <c r="D6" s="1"/>
      <c r="E6" s="1"/>
      <c r="F6" s="1"/>
      <c r="G6" s="1"/>
      <c r="H6" s="36"/>
      <c r="I6" s="1"/>
      <c r="J6" s="1"/>
      <c r="K6" s="1"/>
      <c r="L6" s="1"/>
      <c r="M6" s="1"/>
    </row>
    <row r="7" spans="2:22" x14ac:dyDescent="0.25">
      <c r="B7" s="1"/>
      <c r="C7" s="1"/>
      <c r="D7" s="1"/>
      <c r="E7" s="1"/>
      <c r="F7" s="1"/>
      <c r="G7" s="1"/>
      <c r="H7" s="36"/>
      <c r="I7" s="1"/>
      <c r="J7" s="1"/>
      <c r="K7" s="1"/>
      <c r="L7" s="1"/>
      <c r="M7" s="1"/>
    </row>
    <row r="8" spans="2:22" ht="15.75" x14ac:dyDescent="0.25">
      <c r="B8" s="77" t="s">
        <v>32</v>
      </c>
      <c r="C8" s="77"/>
      <c r="D8" s="77"/>
      <c r="E8" s="77"/>
      <c r="F8" s="77"/>
      <c r="G8" s="77"/>
      <c r="H8" s="77"/>
      <c r="I8" s="77"/>
      <c r="J8" s="37"/>
      <c r="K8" s="37"/>
      <c r="L8" s="37"/>
      <c r="M8" s="37"/>
      <c r="N8" s="38" t="s">
        <v>33</v>
      </c>
      <c r="O8" s="39">
        <v>2023</v>
      </c>
      <c r="P8" s="78"/>
      <c r="Q8" s="78"/>
      <c r="R8" s="78"/>
      <c r="S8" s="78"/>
      <c r="T8" s="78"/>
      <c r="U8" s="78"/>
      <c r="V8" s="78"/>
    </row>
    <row r="10" spans="2:22" x14ac:dyDescent="0.25">
      <c r="B10" s="79" t="s">
        <v>34</v>
      </c>
      <c r="C10" s="79"/>
      <c r="D10" s="79"/>
      <c r="E10" s="79"/>
      <c r="F10" s="79"/>
      <c r="G10" s="79"/>
      <c r="I10" s="40">
        <v>2023</v>
      </c>
      <c r="J10" s="8"/>
      <c r="K10" s="41">
        <v>2022</v>
      </c>
      <c r="L10" s="8"/>
      <c r="M10" s="8"/>
      <c r="N10" s="41" t="s">
        <v>2</v>
      </c>
    </row>
    <row r="11" spans="2:22" x14ac:dyDescent="0.25">
      <c r="B11" s="80" t="s">
        <v>35</v>
      </c>
      <c r="C11" s="80"/>
      <c r="D11" s="80"/>
      <c r="E11" s="80"/>
      <c r="F11" s="80"/>
      <c r="G11" s="80"/>
    </row>
    <row r="12" spans="2:22" ht="7.5" customHeight="1" x14ac:dyDescent="0.25">
      <c r="B12" s="81"/>
      <c r="C12" s="81"/>
      <c r="D12" s="81"/>
      <c r="E12" s="81"/>
      <c r="F12" s="81"/>
      <c r="G12" s="81"/>
    </row>
    <row r="13" spans="2:22" x14ac:dyDescent="0.25">
      <c r="B13" s="82" t="s">
        <v>36</v>
      </c>
      <c r="C13" s="82"/>
      <c r="D13" s="82"/>
      <c r="E13" s="82"/>
      <c r="F13" s="82"/>
      <c r="G13" s="82"/>
    </row>
    <row r="14" spans="2:22" ht="9" customHeight="1" x14ac:dyDescent="0.25">
      <c r="B14" s="58"/>
      <c r="C14" s="58"/>
      <c r="D14" s="58"/>
      <c r="E14" s="58"/>
      <c r="F14" s="58"/>
      <c r="G14" s="58"/>
    </row>
    <row r="15" spans="2:22" x14ac:dyDescent="0.25">
      <c r="B15" s="83" t="s">
        <v>37</v>
      </c>
      <c r="C15" s="83"/>
      <c r="D15" s="83"/>
      <c r="E15" s="83"/>
      <c r="F15" s="83"/>
      <c r="G15" s="83"/>
      <c r="H15" s="42"/>
      <c r="I15" s="43"/>
      <c r="J15" s="13"/>
      <c r="K15" s="22"/>
      <c r="L15" s="13"/>
      <c r="M15" s="13"/>
      <c r="N15" s="22"/>
    </row>
    <row r="16" spans="2:22" ht="10.5" customHeight="1" x14ac:dyDescent="0.25">
      <c r="B16" s="60"/>
      <c r="C16" s="60"/>
      <c r="D16" s="60"/>
      <c r="E16" s="60"/>
      <c r="F16" s="60"/>
      <c r="G16" s="60"/>
      <c r="I16" s="44"/>
      <c r="J16" s="23"/>
      <c r="K16" s="44"/>
      <c r="L16" s="23"/>
      <c r="M16" s="23"/>
      <c r="N16" s="44"/>
    </row>
    <row r="17" spans="2:14" x14ac:dyDescent="0.25">
      <c r="B17" s="83" t="s">
        <v>38</v>
      </c>
      <c r="C17" s="83"/>
      <c r="D17" s="83"/>
      <c r="E17" s="83"/>
      <c r="F17" s="83"/>
      <c r="G17" s="83"/>
      <c r="H17" s="42"/>
      <c r="I17" s="45"/>
      <c r="K17" s="22"/>
      <c r="N17" s="22">
        <f>I17-K17</f>
        <v>0</v>
      </c>
    </row>
    <row r="18" spans="2:14" ht="10.5" customHeight="1" x14ac:dyDescent="0.25">
      <c r="B18" s="60"/>
      <c r="C18" s="60"/>
      <c r="D18" s="60"/>
      <c r="E18" s="60"/>
      <c r="F18" s="60"/>
      <c r="G18" s="60"/>
      <c r="I18" s="16"/>
      <c r="J18" s="17"/>
      <c r="K18" s="16"/>
      <c r="L18" s="17"/>
      <c r="M18" s="17"/>
      <c r="N18" s="16"/>
    </row>
    <row r="19" spans="2:14" x14ac:dyDescent="0.25">
      <c r="B19" s="83" t="s">
        <v>39</v>
      </c>
      <c r="C19" s="83"/>
      <c r="D19" s="83"/>
      <c r="E19" s="83"/>
      <c r="F19" s="83"/>
      <c r="G19" s="83"/>
      <c r="H19" s="42"/>
      <c r="I19" s="43"/>
      <c r="J19" s="14"/>
      <c r="K19" s="22"/>
      <c r="L19" s="14"/>
      <c r="M19" s="14"/>
      <c r="N19" s="22"/>
    </row>
    <row r="20" spans="2:14" ht="10.5" customHeight="1" x14ac:dyDescent="0.25">
      <c r="B20" s="84"/>
      <c r="C20" s="84"/>
      <c r="D20" s="84"/>
      <c r="E20" s="84"/>
      <c r="F20" s="84"/>
      <c r="G20" s="84"/>
      <c r="I20" s="44"/>
      <c r="J20" s="23"/>
      <c r="K20" s="44"/>
      <c r="L20" s="23"/>
      <c r="M20" s="23"/>
      <c r="N20" s="44"/>
    </row>
    <row r="21" spans="2:14" x14ac:dyDescent="0.25">
      <c r="B21" s="85" t="s">
        <v>40</v>
      </c>
      <c r="C21" s="85"/>
      <c r="D21" s="85"/>
      <c r="E21" s="85"/>
      <c r="F21" s="85"/>
      <c r="G21" s="85"/>
      <c r="I21" s="25">
        <f>I15+I17+I19</f>
        <v>0</v>
      </c>
      <c r="J21" s="23"/>
      <c r="K21" s="25">
        <f>K15+K17+K19</f>
        <v>0</v>
      </c>
      <c r="L21" s="23"/>
      <c r="M21" s="23"/>
      <c r="N21" s="25">
        <f>N15+N17+N19</f>
        <v>0</v>
      </c>
    </row>
    <row r="22" spans="2:14" ht="7.5" customHeight="1" x14ac:dyDescent="0.25">
      <c r="B22" s="65"/>
      <c r="C22" s="65"/>
      <c r="D22" s="65"/>
      <c r="E22" s="65"/>
      <c r="F22" s="65"/>
      <c r="G22" s="65"/>
      <c r="I22" s="17"/>
      <c r="J22" s="17"/>
      <c r="K22" s="17"/>
      <c r="L22" s="17"/>
      <c r="M22" s="17"/>
      <c r="N22" s="17"/>
    </row>
    <row r="23" spans="2:14" x14ac:dyDescent="0.25">
      <c r="B23" s="82" t="s">
        <v>41</v>
      </c>
      <c r="C23" s="82"/>
      <c r="D23" s="82"/>
      <c r="E23" s="82"/>
      <c r="F23" s="82"/>
      <c r="G23" s="82"/>
      <c r="I23" s="44"/>
      <c r="J23" s="23"/>
      <c r="K23" s="44"/>
      <c r="L23" s="23"/>
      <c r="M23" s="23"/>
      <c r="N23" s="44"/>
    </row>
    <row r="24" spans="2:14" ht="6.75" customHeight="1" x14ac:dyDescent="0.25">
      <c r="B24" s="58"/>
      <c r="C24" s="58"/>
      <c r="D24" s="58"/>
      <c r="E24" s="58"/>
      <c r="F24" s="58"/>
      <c r="G24" s="58"/>
      <c r="I24" s="46"/>
      <c r="J24" s="17"/>
      <c r="K24" s="17"/>
      <c r="L24" s="17"/>
      <c r="M24" s="17"/>
      <c r="N24" s="17"/>
    </row>
    <row r="25" spans="2:14" x14ac:dyDescent="0.25">
      <c r="B25" s="83" t="s">
        <v>42</v>
      </c>
      <c r="C25" s="83"/>
      <c r="D25" s="83"/>
      <c r="E25" s="83"/>
      <c r="F25" s="83"/>
      <c r="G25" s="83"/>
      <c r="H25" s="42"/>
      <c r="I25" s="45"/>
      <c r="J25" s="23"/>
      <c r="K25" s="22"/>
      <c r="L25" s="23"/>
      <c r="M25" s="23"/>
      <c r="N25" s="22"/>
    </row>
    <row r="26" spans="2:14" ht="10.5" customHeight="1" x14ac:dyDescent="0.25">
      <c r="B26" s="60"/>
      <c r="C26" s="60"/>
      <c r="D26" s="60"/>
      <c r="E26" s="60"/>
      <c r="F26" s="60"/>
      <c r="G26" s="60"/>
      <c r="I26" s="17"/>
      <c r="J26" s="17"/>
      <c r="K26" s="17"/>
      <c r="L26" s="17"/>
      <c r="M26" s="17"/>
      <c r="N26" s="17"/>
    </row>
    <row r="27" spans="2:14" x14ac:dyDescent="0.25">
      <c r="B27" s="83" t="s">
        <v>43</v>
      </c>
      <c r="C27" s="83"/>
      <c r="D27" s="83"/>
      <c r="E27" s="83"/>
      <c r="F27" s="83"/>
      <c r="G27" s="83"/>
      <c r="H27" s="42"/>
      <c r="I27" s="45"/>
      <c r="J27" s="23"/>
      <c r="K27" s="22"/>
      <c r="L27" s="23"/>
      <c r="M27" s="23"/>
      <c r="N27" s="22">
        <f>I27-K27</f>
        <v>0</v>
      </c>
    </row>
    <row r="28" spans="2:14" ht="10.5" customHeight="1" x14ac:dyDescent="0.25">
      <c r="B28" s="84"/>
      <c r="C28" s="84"/>
      <c r="D28" s="84"/>
      <c r="E28" s="84"/>
      <c r="F28" s="84"/>
      <c r="G28" s="84"/>
      <c r="I28" s="17"/>
      <c r="J28" s="17"/>
      <c r="K28" s="17"/>
      <c r="L28" s="17"/>
      <c r="M28" s="17"/>
      <c r="N28" s="17"/>
    </row>
    <row r="29" spans="2:14" x14ac:dyDescent="0.25">
      <c r="B29" s="85" t="s">
        <v>44</v>
      </c>
      <c r="C29" s="85"/>
      <c r="D29" s="85"/>
      <c r="E29" s="85"/>
      <c r="F29" s="85"/>
      <c r="G29" s="85"/>
      <c r="I29" s="25">
        <f>I25+I27</f>
        <v>0</v>
      </c>
      <c r="J29" s="23"/>
      <c r="K29" s="25">
        <f>K25+K27</f>
        <v>0</v>
      </c>
      <c r="L29" s="23"/>
      <c r="M29" s="23"/>
      <c r="N29" s="25">
        <f>N25+N27</f>
        <v>0</v>
      </c>
    </row>
    <row r="30" spans="2:14" ht="9" customHeight="1" x14ac:dyDescent="0.25">
      <c r="B30" s="65"/>
      <c r="C30" s="65"/>
      <c r="D30" s="65"/>
      <c r="E30" s="65"/>
      <c r="F30" s="65"/>
      <c r="G30" s="65"/>
      <c r="I30" s="17"/>
      <c r="J30" s="17"/>
      <c r="K30" s="17"/>
      <c r="L30" s="17"/>
      <c r="M30" s="17"/>
      <c r="N30" s="17"/>
    </row>
    <row r="31" spans="2:14" x14ac:dyDescent="0.25">
      <c r="B31" s="82" t="s">
        <v>45</v>
      </c>
      <c r="C31" s="82"/>
      <c r="D31" s="82"/>
      <c r="E31" s="82"/>
      <c r="F31" s="82"/>
      <c r="G31" s="82"/>
      <c r="I31" s="44"/>
      <c r="J31" s="23"/>
      <c r="K31" s="44"/>
      <c r="L31" s="23"/>
      <c r="M31" s="23"/>
      <c r="N31" s="44"/>
    </row>
    <row r="32" spans="2:14" ht="6" customHeight="1" x14ac:dyDescent="0.25">
      <c r="B32" s="58"/>
      <c r="C32" s="58"/>
      <c r="D32" s="58"/>
      <c r="E32" s="58"/>
      <c r="F32" s="58"/>
      <c r="G32" s="58"/>
      <c r="I32" s="17"/>
      <c r="J32" s="17"/>
      <c r="K32" s="17"/>
      <c r="L32" s="17"/>
      <c r="M32" s="17"/>
      <c r="N32" s="17"/>
    </row>
    <row r="33" spans="2:14" x14ac:dyDescent="0.25">
      <c r="B33" s="83" t="s">
        <v>46</v>
      </c>
      <c r="C33" s="83"/>
      <c r="D33" s="83"/>
      <c r="E33" s="83"/>
      <c r="F33" s="83"/>
      <c r="G33" s="83"/>
      <c r="H33" s="42"/>
      <c r="I33" s="45"/>
      <c r="J33" s="17"/>
      <c r="K33" s="22"/>
      <c r="L33" s="17"/>
      <c r="M33" s="17"/>
      <c r="N33" s="22">
        <v>0</v>
      </c>
    </row>
    <row r="34" spans="2:14" ht="10.5" customHeight="1" x14ac:dyDescent="0.25">
      <c r="B34" s="60"/>
      <c r="C34" s="60"/>
      <c r="D34" s="60"/>
      <c r="E34" s="60"/>
      <c r="F34" s="60"/>
      <c r="G34" s="60"/>
      <c r="I34" s="17"/>
      <c r="J34" s="17"/>
      <c r="K34" s="17"/>
      <c r="L34" s="17"/>
      <c r="M34" s="17"/>
      <c r="N34" s="17"/>
    </row>
    <row r="35" spans="2:14" x14ac:dyDescent="0.25">
      <c r="B35" s="83" t="s">
        <v>47</v>
      </c>
      <c r="C35" s="83"/>
      <c r="D35" s="83"/>
      <c r="E35" s="83"/>
      <c r="F35" s="83"/>
      <c r="G35" s="83"/>
      <c r="H35" s="42"/>
      <c r="I35" s="45"/>
      <c r="J35" s="17"/>
      <c r="K35" s="22"/>
      <c r="L35" s="17"/>
      <c r="M35" s="17"/>
      <c r="N35" s="22"/>
    </row>
    <row r="36" spans="2:14" ht="10.5" customHeight="1" x14ac:dyDescent="0.25">
      <c r="B36" s="84"/>
      <c r="C36" s="84"/>
      <c r="D36" s="84"/>
      <c r="E36" s="84"/>
      <c r="F36" s="84"/>
      <c r="G36" s="84"/>
      <c r="I36" s="17"/>
      <c r="J36" s="17"/>
      <c r="K36" s="17"/>
      <c r="L36" s="17"/>
      <c r="M36" s="17"/>
      <c r="N36" s="17"/>
    </row>
    <row r="37" spans="2:14" x14ac:dyDescent="0.25">
      <c r="B37" s="85" t="s">
        <v>48</v>
      </c>
      <c r="C37" s="85"/>
      <c r="D37" s="85"/>
      <c r="E37" s="85"/>
      <c r="F37" s="85"/>
      <c r="G37" s="85"/>
      <c r="I37" s="25">
        <f>I33+I35</f>
        <v>0</v>
      </c>
      <c r="J37" s="17"/>
      <c r="K37" s="25">
        <f>K33+K35</f>
        <v>0</v>
      </c>
      <c r="L37" s="17"/>
      <c r="M37" s="17"/>
      <c r="N37" s="25">
        <f>N33+N35</f>
        <v>0</v>
      </c>
    </row>
    <row r="38" spans="2:14" x14ac:dyDescent="0.25">
      <c r="B38" s="86"/>
      <c r="C38" s="86"/>
      <c r="D38" s="86"/>
      <c r="E38" s="86"/>
      <c r="F38" s="86"/>
      <c r="G38" s="86"/>
      <c r="I38" s="17"/>
      <c r="J38" s="17"/>
      <c r="K38" s="17"/>
      <c r="L38" s="17"/>
      <c r="M38" s="17"/>
      <c r="N38" s="17"/>
    </row>
    <row r="39" spans="2:14" x14ac:dyDescent="0.25">
      <c r="B39" s="87" t="s">
        <v>49</v>
      </c>
      <c r="C39" s="87"/>
      <c r="D39" s="87"/>
      <c r="E39" s="87"/>
      <c r="F39" s="87"/>
      <c r="G39" s="87"/>
      <c r="H39" s="47"/>
      <c r="I39" s="48">
        <f>SUM(I21,I29,I37)</f>
        <v>0</v>
      </c>
      <c r="J39" s="17"/>
      <c r="K39" s="48">
        <f>SUM(K21,K29,K37)</f>
        <v>0</v>
      </c>
      <c r="L39" s="17"/>
      <c r="M39" s="17"/>
      <c r="N39" s="25">
        <f>SUM(N21,N29,N37)</f>
        <v>0</v>
      </c>
    </row>
    <row r="40" spans="2:14" x14ac:dyDescent="0.25">
      <c r="B40" s="88"/>
      <c r="C40" s="88"/>
      <c r="D40" s="88"/>
      <c r="E40" s="88"/>
      <c r="F40" s="88"/>
      <c r="G40" s="88"/>
      <c r="I40" s="17"/>
      <c r="J40" s="17"/>
      <c r="K40" s="17"/>
      <c r="L40" s="17"/>
      <c r="M40" s="17"/>
      <c r="N40" s="17"/>
    </row>
    <row r="41" spans="2:14" x14ac:dyDescent="0.25">
      <c r="B41" s="30"/>
      <c r="C41" s="30"/>
      <c r="D41" s="30"/>
      <c r="E41" s="30"/>
      <c r="F41" s="30"/>
      <c r="G41" s="30"/>
      <c r="I41" s="17"/>
      <c r="J41" s="17"/>
      <c r="K41" s="17"/>
      <c r="L41" s="17"/>
      <c r="M41" s="17"/>
      <c r="N41" s="17"/>
    </row>
    <row r="42" spans="2:14" x14ac:dyDescent="0.25">
      <c r="B42" s="30"/>
      <c r="C42" s="30"/>
      <c r="D42" s="30"/>
      <c r="E42" s="30"/>
      <c r="F42" s="30"/>
      <c r="G42" s="30"/>
      <c r="I42" s="17"/>
      <c r="J42" s="17"/>
      <c r="K42" s="17"/>
      <c r="L42" s="17"/>
      <c r="M42" s="17"/>
      <c r="N42" s="17"/>
    </row>
    <row r="43" spans="2:14" x14ac:dyDescent="0.25">
      <c r="B43" s="30"/>
      <c r="C43" s="30"/>
      <c r="D43" s="30"/>
      <c r="E43" s="30"/>
      <c r="F43" s="30"/>
      <c r="G43" s="30"/>
      <c r="I43" s="17"/>
      <c r="J43" s="17"/>
      <c r="K43" s="17"/>
      <c r="L43" s="17"/>
      <c r="M43" s="17"/>
      <c r="N43" s="17"/>
    </row>
    <row r="44" spans="2:14" x14ac:dyDescent="0.25">
      <c r="B44" s="30"/>
      <c r="C44" s="30"/>
      <c r="D44" s="30"/>
      <c r="E44" s="30"/>
      <c r="F44" s="30"/>
      <c r="G44" s="30"/>
      <c r="I44" s="17"/>
      <c r="J44" s="17"/>
      <c r="K44" s="17"/>
      <c r="L44" s="17"/>
      <c r="M44" s="17"/>
      <c r="N44" s="17"/>
    </row>
    <row r="45" spans="2:14" x14ac:dyDescent="0.25">
      <c r="B45" s="30"/>
      <c r="C45" s="30"/>
      <c r="D45" s="30"/>
      <c r="E45" s="30"/>
      <c r="F45" s="30"/>
      <c r="G45" s="30"/>
      <c r="I45" s="17"/>
      <c r="J45" s="17"/>
      <c r="K45" s="17"/>
      <c r="L45" s="17"/>
      <c r="M45" s="17"/>
      <c r="N45" s="17"/>
    </row>
    <row r="46" spans="2:14" x14ac:dyDescent="0.25">
      <c r="B46" s="30"/>
      <c r="C46" s="30"/>
      <c r="D46" s="30"/>
      <c r="E46" s="30"/>
      <c r="F46" s="30"/>
      <c r="G46" s="30"/>
      <c r="I46" s="17"/>
      <c r="J46" s="17"/>
      <c r="K46" s="17"/>
      <c r="L46" s="17"/>
      <c r="M46" s="17"/>
      <c r="N46" s="17"/>
    </row>
    <row r="47" spans="2:14" x14ac:dyDescent="0.25">
      <c r="B47" s="30"/>
      <c r="C47" s="30"/>
      <c r="D47" s="30"/>
      <c r="E47" s="30"/>
      <c r="F47" s="30"/>
      <c r="G47" s="30"/>
      <c r="I47" s="17"/>
      <c r="J47" s="17"/>
      <c r="K47" s="17"/>
      <c r="L47" s="17"/>
      <c r="M47" s="17"/>
      <c r="N47" s="17"/>
    </row>
    <row r="48" spans="2:14" x14ac:dyDescent="0.25">
      <c r="B48" s="30"/>
      <c r="C48" s="30"/>
      <c r="D48" s="30"/>
      <c r="E48" s="30"/>
      <c r="F48" s="30"/>
      <c r="G48" s="30"/>
      <c r="I48" s="17"/>
      <c r="J48" s="17"/>
      <c r="K48" s="17"/>
      <c r="L48" s="17"/>
      <c r="M48" s="17"/>
      <c r="N48" s="17"/>
    </row>
    <row r="49" spans="2:14" x14ac:dyDescent="0.25">
      <c r="B49" s="80" t="s">
        <v>50</v>
      </c>
      <c r="C49" s="80"/>
      <c r="D49" s="80"/>
      <c r="E49" s="80"/>
      <c r="F49" s="80"/>
      <c r="G49" s="80"/>
      <c r="J49" s="17"/>
      <c r="L49" s="17"/>
      <c r="M49" s="17"/>
    </row>
    <row r="50" spans="2:14" ht="15.75" x14ac:dyDescent="0.25">
      <c r="B50" s="81"/>
      <c r="C50" s="81"/>
      <c r="D50" s="81"/>
      <c r="E50" s="81"/>
      <c r="F50" s="81"/>
      <c r="G50" s="81"/>
      <c r="I50" s="40">
        <v>2023</v>
      </c>
      <c r="J50" s="8"/>
      <c r="K50" s="41">
        <v>2022</v>
      </c>
      <c r="L50" s="8"/>
      <c r="M50" s="8"/>
      <c r="N50" s="41" t="s">
        <v>2</v>
      </c>
    </row>
    <row r="51" spans="2:14" x14ac:dyDescent="0.25">
      <c r="B51" s="82" t="s">
        <v>51</v>
      </c>
      <c r="C51" s="82"/>
      <c r="D51" s="82"/>
      <c r="E51" s="82"/>
      <c r="F51" s="82"/>
      <c r="G51" s="82"/>
      <c r="J51" s="17"/>
      <c r="L51" s="17"/>
      <c r="M51" s="17"/>
    </row>
    <row r="52" spans="2:14" ht="10.5" customHeight="1" x14ac:dyDescent="0.25">
      <c r="B52" s="65"/>
      <c r="C52" s="65"/>
      <c r="D52" s="65"/>
      <c r="E52" s="65"/>
      <c r="F52" s="65"/>
      <c r="G52" s="65"/>
      <c r="J52" s="17"/>
      <c r="L52" s="17"/>
      <c r="M52" s="17"/>
    </row>
    <row r="53" spans="2:14" x14ac:dyDescent="0.25">
      <c r="B53" s="83" t="s">
        <v>52</v>
      </c>
      <c r="C53" s="83"/>
      <c r="D53" s="83"/>
      <c r="E53" s="83"/>
      <c r="F53" s="83"/>
      <c r="G53" s="83"/>
      <c r="H53" s="47"/>
      <c r="I53" s="45"/>
      <c r="J53" s="17"/>
      <c r="K53" s="22"/>
      <c r="L53" s="17"/>
      <c r="M53" s="17"/>
      <c r="N53" s="22">
        <f>I53-K53</f>
        <v>0</v>
      </c>
    </row>
    <row r="54" spans="2:14" ht="9" customHeight="1" x14ac:dyDescent="0.25">
      <c r="B54" s="65"/>
      <c r="C54" s="65"/>
      <c r="D54" s="65"/>
      <c r="E54" s="65"/>
      <c r="F54" s="65"/>
      <c r="G54" s="65"/>
      <c r="J54" s="17"/>
      <c r="L54" s="17"/>
      <c r="M54" s="17"/>
    </row>
    <row r="55" spans="2:14" x14ac:dyDescent="0.25">
      <c r="B55" s="83" t="s">
        <v>53</v>
      </c>
      <c r="C55" s="83"/>
      <c r="D55" s="83"/>
      <c r="E55" s="83"/>
      <c r="F55" s="83"/>
      <c r="G55" s="83"/>
      <c r="H55" s="47"/>
      <c r="I55" s="45">
        <f>+'PATRIMONIALE sede e terr.'!I57</f>
        <v>9367.76</v>
      </c>
      <c r="K55" s="22">
        <v>14742</v>
      </c>
      <c r="N55" s="22">
        <f>I55-K55</f>
        <v>-5374.24</v>
      </c>
    </row>
    <row r="56" spans="2:14" ht="10.5" customHeight="1" x14ac:dyDescent="0.25">
      <c r="B56" s="58"/>
      <c r="C56" s="58"/>
      <c r="D56" s="58"/>
      <c r="E56" s="58"/>
      <c r="F56" s="58"/>
      <c r="G56" s="58"/>
      <c r="I56" s="16"/>
      <c r="K56" s="16"/>
      <c r="N56" s="16"/>
    </row>
    <row r="57" spans="2:14" x14ac:dyDescent="0.25">
      <c r="B57" s="83" t="s">
        <v>54</v>
      </c>
      <c r="C57" s="83"/>
      <c r="D57" s="83"/>
      <c r="E57" s="83"/>
      <c r="F57" s="83"/>
      <c r="G57" s="83"/>
      <c r="H57" s="47"/>
      <c r="I57" s="45"/>
      <c r="K57" s="22"/>
      <c r="N57" s="22">
        <f>I57-K57</f>
        <v>0</v>
      </c>
    </row>
    <row r="58" spans="2:14" ht="9.75" customHeight="1" x14ac:dyDescent="0.25">
      <c r="B58" s="60"/>
      <c r="C58" s="60"/>
      <c r="D58" s="60"/>
      <c r="E58" s="60"/>
      <c r="F58" s="60"/>
      <c r="G58" s="60"/>
      <c r="I58" s="16"/>
      <c r="K58" s="16"/>
      <c r="N58" s="16"/>
    </row>
    <row r="59" spans="2:14" ht="15.75" customHeight="1" x14ac:dyDescent="0.25">
      <c r="B59" s="89" t="s">
        <v>55</v>
      </c>
      <c r="C59" s="89"/>
      <c r="D59" s="89"/>
      <c r="E59" s="89"/>
      <c r="F59" s="89"/>
      <c r="G59" s="89"/>
      <c r="H59" s="47"/>
      <c r="I59" s="45">
        <f>+'PATRIMONIALE sede e terr.'!$N$61</f>
        <v>6125.97</v>
      </c>
      <c r="K59" s="22">
        <v>0</v>
      </c>
      <c r="N59" s="22">
        <f>I59-K59</f>
        <v>6125.97</v>
      </c>
    </row>
    <row r="60" spans="2:14" ht="11.25" customHeight="1" x14ac:dyDescent="0.25">
      <c r="B60" s="84"/>
      <c r="C60" s="84"/>
      <c r="D60" s="84"/>
      <c r="E60" s="84"/>
      <c r="F60" s="84"/>
      <c r="G60" s="84"/>
      <c r="I60" s="44"/>
      <c r="K60" s="44"/>
      <c r="N60" s="44"/>
    </row>
    <row r="61" spans="2:14" x14ac:dyDescent="0.25">
      <c r="B61" s="85" t="s">
        <v>56</v>
      </c>
      <c r="C61" s="85"/>
      <c r="D61" s="85"/>
      <c r="E61" s="85"/>
      <c r="F61" s="85"/>
      <c r="G61" s="85"/>
      <c r="I61" s="25">
        <f>I53+I55+I57+I59</f>
        <v>15493.73</v>
      </c>
      <c r="K61" s="25">
        <f>K53+K55+K57+K59</f>
        <v>14742</v>
      </c>
      <c r="N61" s="25">
        <f>N53+N55+N57+N59</f>
        <v>751.73000000000047</v>
      </c>
    </row>
    <row r="62" spans="2:14" ht="9.75" customHeight="1" x14ac:dyDescent="0.25">
      <c r="B62" s="65"/>
      <c r="C62" s="65"/>
      <c r="D62" s="65"/>
      <c r="E62" s="65"/>
      <c r="F62" s="65"/>
      <c r="G62" s="65"/>
      <c r="I62" s="17"/>
      <c r="K62" s="17"/>
      <c r="N62" s="17"/>
    </row>
    <row r="63" spans="2:14" x14ac:dyDescent="0.25">
      <c r="B63" s="82" t="s">
        <v>57</v>
      </c>
      <c r="C63" s="82"/>
      <c r="D63" s="82"/>
      <c r="E63" s="82"/>
      <c r="F63" s="82"/>
      <c r="G63" s="82"/>
    </row>
    <row r="64" spans="2:14" ht="7.5" customHeight="1" x14ac:dyDescent="0.25">
      <c r="B64" s="58"/>
      <c r="C64" s="58"/>
      <c r="D64" s="58"/>
      <c r="E64" s="58"/>
      <c r="F64" s="58"/>
      <c r="G64" s="58"/>
    </row>
    <row r="65" spans="2:14" x14ac:dyDescent="0.25">
      <c r="B65" s="83" t="s">
        <v>58</v>
      </c>
      <c r="C65" s="83"/>
      <c r="D65" s="83"/>
      <c r="E65" s="83"/>
      <c r="F65" s="83"/>
      <c r="G65" s="83"/>
      <c r="H65" s="47"/>
      <c r="I65" s="45">
        <f>+'PATRIMONIALE sede e terr.'!$N$67</f>
        <v>98592.15</v>
      </c>
      <c r="K65" s="22">
        <v>82122.92</v>
      </c>
      <c r="N65" s="22">
        <f>I65-K65</f>
        <v>16469.229999999996</v>
      </c>
    </row>
    <row r="66" spans="2:14" ht="11.25" customHeight="1" x14ac:dyDescent="0.25">
      <c r="B66" s="60"/>
      <c r="C66" s="60"/>
      <c r="D66" s="60"/>
      <c r="E66" s="60"/>
      <c r="F66" s="60"/>
      <c r="G66" s="60"/>
      <c r="I66" s="44"/>
      <c r="K66" s="44"/>
      <c r="N66" s="44"/>
    </row>
    <row r="67" spans="2:14" x14ac:dyDescent="0.25">
      <c r="B67" s="83" t="s">
        <v>59</v>
      </c>
      <c r="C67" s="83"/>
      <c r="D67" s="83"/>
      <c r="E67" s="83"/>
      <c r="F67" s="83"/>
      <c r="G67" s="83"/>
      <c r="H67" s="47"/>
      <c r="I67" s="45">
        <f>+'PATRIMONIALE sede e terr.'!$N$69</f>
        <v>0</v>
      </c>
      <c r="K67" s="22">
        <v>0</v>
      </c>
      <c r="N67" s="22">
        <f>I67-K67</f>
        <v>0</v>
      </c>
    </row>
    <row r="68" spans="2:14" ht="11.25" customHeight="1" x14ac:dyDescent="0.25">
      <c r="B68" s="60"/>
      <c r="C68" s="60"/>
      <c r="D68" s="60"/>
      <c r="E68" s="60"/>
      <c r="F68" s="60"/>
      <c r="G68" s="60"/>
      <c r="I68" s="16"/>
      <c r="K68" s="16"/>
      <c r="N68" s="16"/>
    </row>
    <row r="69" spans="2:14" x14ac:dyDescent="0.25">
      <c r="B69" s="83" t="s">
        <v>60</v>
      </c>
      <c r="C69" s="83"/>
      <c r="D69" s="83"/>
      <c r="E69" s="83"/>
      <c r="F69" s="83"/>
      <c r="G69" s="83"/>
      <c r="H69" s="47"/>
      <c r="I69" s="45">
        <f>+'PATRIMONIALE sede e terr.'!$N$71</f>
        <v>8803.07</v>
      </c>
      <c r="K69" s="22">
        <v>8642.42</v>
      </c>
      <c r="N69" s="22">
        <f>I69-K69</f>
        <v>160.64999999999964</v>
      </c>
    </row>
    <row r="70" spans="2:14" ht="9.75" customHeight="1" x14ac:dyDescent="0.25">
      <c r="B70" s="90"/>
      <c r="C70" s="90"/>
      <c r="D70" s="90"/>
      <c r="E70" s="90"/>
      <c r="F70" s="90"/>
      <c r="G70" s="90"/>
    </row>
    <row r="71" spans="2:14" x14ac:dyDescent="0.25">
      <c r="B71" s="85" t="s">
        <v>61</v>
      </c>
      <c r="C71" s="85"/>
      <c r="D71" s="85"/>
      <c r="E71" s="85"/>
      <c r="F71" s="85"/>
      <c r="G71" s="85"/>
      <c r="H71" s="47"/>
      <c r="I71" s="48">
        <f>SUM(I65,I67,I69)</f>
        <v>107395.22</v>
      </c>
      <c r="K71" s="25">
        <f>SUM(K65,K67,K69)</f>
        <v>90765.34</v>
      </c>
      <c r="N71" s="25">
        <f>SUM(N65,N67,N69)</f>
        <v>16629.879999999997</v>
      </c>
    </row>
    <row r="72" spans="2:14" ht="10.5" customHeight="1" x14ac:dyDescent="0.25">
      <c r="B72" s="69"/>
      <c r="C72" s="69"/>
      <c r="D72" s="69"/>
      <c r="E72" s="69"/>
      <c r="F72" s="69"/>
      <c r="G72" s="69"/>
    </row>
    <row r="73" spans="2:14" x14ac:dyDescent="0.25">
      <c r="B73" s="87" t="s">
        <v>62</v>
      </c>
      <c r="C73" s="87"/>
      <c r="D73" s="87"/>
      <c r="E73" s="87"/>
      <c r="F73" s="87"/>
      <c r="G73" s="87"/>
      <c r="H73" s="47"/>
      <c r="I73" s="48">
        <f>I61+I71</f>
        <v>122888.95</v>
      </c>
      <c r="K73" s="48">
        <f>K61+K71</f>
        <v>105507.34</v>
      </c>
      <c r="N73" s="48">
        <f>N61+N71</f>
        <v>17381.609999999997</v>
      </c>
    </row>
    <row r="74" spans="2:14" x14ac:dyDescent="0.25">
      <c r="B74" s="91"/>
      <c r="C74" s="91"/>
      <c r="D74" s="91"/>
      <c r="E74" s="91"/>
      <c r="F74" s="91"/>
      <c r="G74" s="91"/>
    </row>
    <row r="75" spans="2:14" x14ac:dyDescent="0.25">
      <c r="B75" s="80" t="s">
        <v>63</v>
      </c>
      <c r="C75" s="80"/>
      <c r="D75" s="80"/>
      <c r="E75" s="80"/>
      <c r="F75" s="80"/>
      <c r="G75" s="80"/>
    </row>
    <row r="76" spans="2:14" ht="10.5" customHeight="1" x14ac:dyDescent="0.25">
      <c r="B76" s="92"/>
      <c r="C76" s="92"/>
      <c r="D76" s="92"/>
      <c r="E76" s="92"/>
      <c r="F76" s="92"/>
      <c r="G76" s="92"/>
    </row>
    <row r="77" spans="2:14" x14ac:dyDescent="0.25">
      <c r="B77" s="83" t="s">
        <v>64</v>
      </c>
      <c r="C77" s="83"/>
      <c r="D77" s="83"/>
      <c r="E77" s="83"/>
      <c r="F77" s="83"/>
      <c r="G77" s="83"/>
      <c r="H77" s="47"/>
      <c r="I77" s="45"/>
      <c r="K77" s="22"/>
      <c r="N77" s="22">
        <f>I77-K77</f>
        <v>0</v>
      </c>
    </row>
    <row r="78" spans="2:14" ht="9.75" customHeight="1" x14ac:dyDescent="0.25">
      <c r="B78" s="60"/>
      <c r="C78" s="60"/>
      <c r="D78" s="60"/>
      <c r="E78" s="60"/>
      <c r="F78" s="60"/>
      <c r="G78" s="60"/>
      <c r="I78" s="44"/>
      <c r="K78" s="44"/>
      <c r="N78" s="44"/>
    </row>
    <row r="79" spans="2:14" x14ac:dyDescent="0.25">
      <c r="B79" s="83" t="s">
        <v>65</v>
      </c>
      <c r="C79" s="83"/>
      <c r="D79" s="83"/>
      <c r="E79" s="83"/>
      <c r="F79" s="83"/>
      <c r="G79" s="83"/>
      <c r="H79" s="47"/>
      <c r="I79" s="45"/>
      <c r="K79" s="22"/>
      <c r="N79" s="22"/>
    </row>
    <row r="80" spans="2:14" ht="8.25" customHeight="1" x14ac:dyDescent="0.25">
      <c r="B80" s="93"/>
      <c r="C80" s="93"/>
      <c r="D80" s="93"/>
      <c r="E80" s="93"/>
      <c r="F80" s="93"/>
      <c r="G80" s="93"/>
      <c r="I80" s="16"/>
      <c r="K80" s="16"/>
      <c r="N80" s="16"/>
    </row>
    <row r="81" spans="2:14" x14ac:dyDescent="0.25">
      <c r="B81" s="94" t="s">
        <v>66</v>
      </c>
      <c r="C81" s="94"/>
      <c r="D81" s="94"/>
      <c r="E81" s="94"/>
      <c r="F81" s="94"/>
      <c r="G81" s="94"/>
      <c r="I81" s="25">
        <f>SUM(I77,I79)</f>
        <v>0</v>
      </c>
      <c r="K81" s="25">
        <f>SUM(K77,K79)</f>
        <v>0</v>
      </c>
      <c r="N81" s="25">
        <f>SUM(N77,N79)</f>
        <v>0</v>
      </c>
    </row>
    <row r="82" spans="2:14" x14ac:dyDescent="0.25">
      <c r="B82" s="91"/>
      <c r="C82" s="91"/>
      <c r="D82" s="91"/>
      <c r="E82" s="91"/>
      <c r="F82" s="91"/>
      <c r="G82" s="91"/>
    </row>
    <row r="83" spans="2:14" x14ac:dyDescent="0.25">
      <c r="B83" s="95" t="s">
        <v>67</v>
      </c>
      <c r="C83" s="95"/>
      <c r="D83" s="95"/>
      <c r="E83" s="95"/>
      <c r="F83" s="95"/>
      <c r="G83" s="95"/>
      <c r="I83" s="25">
        <f>SUM(I39+I73+I81)</f>
        <v>122888.95</v>
      </c>
      <c r="K83" s="25">
        <f>SUM(K39+K73+K81)</f>
        <v>105507.34</v>
      </c>
      <c r="N83" s="25">
        <f>SUM(N39+N73+N81)</f>
        <v>17381.609999999997</v>
      </c>
    </row>
    <row r="84" spans="2:14" x14ac:dyDescent="0.25">
      <c r="B84" s="69"/>
      <c r="C84" s="69"/>
      <c r="D84" s="69"/>
      <c r="E84" s="69"/>
      <c r="F84" s="69"/>
      <c r="G84" s="69"/>
    </row>
    <row r="85" spans="2:14" x14ac:dyDescent="0.25">
      <c r="B85" s="1"/>
      <c r="C85" s="1"/>
      <c r="D85" s="1"/>
      <c r="E85" s="1"/>
      <c r="F85" s="1"/>
      <c r="G85" s="1"/>
    </row>
    <row r="86" spans="2:14" x14ac:dyDescent="0.25">
      <c r="B86" s="1"/>
      <c r="C86" s="1"/>
      <c r="D86" s="1"/>
      <c r="E86" s="1"/>
      <c r="F86" s="1"/>
      <c r="G86" s="1"/>
    </row>
    <row r="87" spans="2:14" x14ac:dyDescent="0.25">
      <c r="B87" s="1"/>
      <c r="C87" s="1"/>
      <c r="D87" s="1"/>
      <c r="E87" s="1"/>
      <c r="F87" s="1"/>
      <c r="G87" s="1"/>
    </row>
    <row r="88" spans="2:14" x14ac:dyDescent="0.25">
      <c r="B88" s="1"/>
      <c r="C88" s="1"/>
      <c r="D88" s="1"/>
      <c r="E88" s="1"/>
      <c r="F88" s="1"/>
      <c r="G88" s="1"/>
    </row>
    <row r="89" spans="2:14" x14ac:dyDescent="0.25">
      <c r="B89" s="1"/>
      <c r="C89" s="1"/>
      <c r="D89" s="1"/>
      <c r="E89" s="1"/>
      <c r="F89" s="1"/>
      <c r="G89" s="1"/>
    </row>
    <row r="90" spans="2:14" x14ac:dyDescent="0.25">
      <c r="B90" s="1"/>
      <c r="C90" s="1"/>
      <c r="D90" s="1"/>
      <c r="E90" s="1"/>
      <c r="F90" s="1"/>
      <c r="G90" s="1"/>
    </row>
    <row r="91" spans="2:14" x14ac:dyDescent="0.25">
      <c r="B91" s="1"/>
      <c r="C91" s="1"/>
      <c r="D91" s="1"/>
      <c r="E91" s="1"/>
      <c r="F91" s="1"/>
      <c r="G91" s="1"/>
    </row>
    <row r="92" spans="2:14" x14ac:dyDescent="0.25">
      <c r="B92" s="1"/>
      <c r="C92" s="1"/>
      <c r="D92" s="1"/>
      <c r="E92" s="1"/>
      <c r="F92" s="1"/>
      <c r="G92" s="1"/>
    </row>
    <row r="93" spans="2:14" x14ac:dyDescent="0.25">
      <c r="B93" s="95" t="s">
        <v>68</v>
      </c>
      <c r="C93" s="95"/>
      <c r="D93" s="95"/>
      <c r="E93" s="95"/>
      <c r="F93" s="95"/>
      <c r="G93" s="95"/>
      <c r="I93" s="49"/>
      <c r="N93" s="49"/>
    </row>
    <row r="94" spans="2:14" x14ac:dyDescent="0.25">
      <c r="B94" s="69"/>
      <c r="C94" s="69"/>
      <c r="D94" s="69"/>
      <c r="E94" s="69"/>
      <c r="F94" s="69"/>
      <c r="G94" s="69"/>
      <c r="I94" s="40">
        <v>2023</v>
      </c>
      <c r="J94" s="8"/>
      <c r="K94" s="41">
        <v>2022</v>
      </c>
      <c r="L94" s="8"/>
      <c r="M94" s="8"/>
      <c r="N94" s="41" t="s">
        <v>2</v>
      </c>
    </row>
    <row r="95" spans="2:14" ht="8.4499999999999993" customHeight="1" x14ac:dyDescent="0.25">
      <c r="B95" s="1"/>
      <c r="C95" s="1"/>
      <c r="D95" s="1"/>
      <c r="E95" s="1"/>
      <c r="F95" s="1"/>
      <c r="G95" s="1"/>
      <c r="I95" s="49"/>
      <c r="K95" s="49"/>
      <c r="N95" s="49"/>
    </row>
    <row r="96" spans="2:14" x14ac:dyDescent="0.25">
      <c r="B96" s="80" t="s">
        <v>69</v>
      </c>
      <c r="C96" s="80"/>
      <c r="D96" s="80"/>
      <c r="E96" s="80"/>
      <c r="F96" s="80"/>
      <c r="G96" s="80"/>
    </row>
    <row r="97" spans="2:14" ht="9.6" customHeight="1" x14ac:dyDescent="0.25">
      <c r="B97" s="81"/>
      <c r="C97" s="81"/>
      <c r="D97" s="81"/>
      <c r="E97" s="81"/>
      <c r="F97" s="81"/>
      <c r="G97" s="81"/>
    </row>
    <row r="98" spans="2:14" x14ac:dyDescent="0.25">
      <c r="B98" s="83" t="s">
        <v>70</v>
      </c>
      <c r="C98" s="83"/>
      <c r="D98" s="83"/>
      <c r="E98" s="83"/>
      <c r="F98" s="83"/>
      <c r="G98" s="83"/>
      <c r="H98" s="47"/>
      <c r="I98" s="43">
        <v>15000</v>
      </c>
      <c r="J98" s="13"/>
      <c r="K98" s="12">
        <v>15000</v>
      </c>
      <c r="L98" s="13"/>
      <c r="M98" s="13"/>
      <c r="N98" s="22">
        <f>I98-K98</f>
        <v>0</v>
      </c>
    </row>
    <row r="99" spans="2:14" ht="13.9" customHeight="1" x14ac:dyDescent="0.25">
      <c r="B99" s="65"/>
      <c r="C99" s="65"/>
      <c r="D99" s="65"/>
      <c r="E99" s="65"/>
      <c r="F99" s="65"/>
      <c r="G99" s="65"/>
      <c r="I99" s="44"/>
      <c r="J99" s="23"/>
      <c r="K99" s="44"/>
      <c r="L99" s="23"/>
      <c r="M99" s="23"/>
      <c r="N99" s="44"/>
    </row>
    <row r="100" spans="2:14" x14ac:dyDescent="0.25">
      <c r="B100" s="83" t="s">
        <v>71</v>
      </c>
      <c r="C100" s="83"/>
      <c r="D100" s="83"/>
      <c r="E100" s="83"/>
      <c r="F100" s="83"/>
      <c r="G100" s="83"/>
      <c r="H100" s="47"/>
      <c r="I100" s="45"/>
      <c r="K100" s="22"/>
      <c r="N100" s="22"/>
    </row>
    <row r="101" spans="2:14" ht="13.15" customHeight="1" x14ac:dyDescent="0.25">
      <c r="B101" s="58"/>
      <c r="C101" s="58"/>
      <c r="D101" s="58"/>
      <c r="E101" s="58"/>
      <c r="F101" s="58"/>
      <c r="G101" s="58"/>
      <c r="I101" s="16"/>
      <c r="J101" s="17"/>
      <c r="K101" s="16"/>
      <c r="L101" s="17"/>
      <c r="M101" s="17"/>
      <c r="N101" s="16"/>
    </row>
    <row r="102" spans="2:14" x14ac:dyDescent="0.25">
      <c r="B102" s="83" t="s">
        <v>72</v>
      </c>
      <c r="C102" s="83"/>
      <c r="D102" s="83"/>
      <c r="E102" s="83"/>
      <c r="F102" s="83"/>
      <c r="G102" s="83"/>
      <c r="H102" s="47"/>
      <c r="I102" s="19">
        <f>+'PATRIMONIALE sede e terr.'!N104</f>
        <v>87656</v>
      </c>
      <c r="J102" s="13"/>
      <c r="K102" s="19">
        <v>79397</v>
      </c>
      <c r="L102" s="13"/>
      <c r="M102" s="13"/>
      <c r="N102" s="22">
        <f>I102-K102</f>
        <v>8259</v>
      </c>
    </row>
    <row r="103" spans="2:14" x14ac:dyDescent="0.25">
      <c r="B103" s="60"/>
      <c r="C103" s="60"/>
      <c r="D103" s="60"/>
      <c r="E103" s="60"/>
      <c r="F103" s="60"/>
      <c r="G103" s="60"/>
      <c r="I103" s="16"/>
      <c r="J103" s="17"/>
      <c r="K103" s="16"/>
      <c r="L103" s="17"/>
      <c r="M103" s="17"/>
      <c r="N103" s="50"/>
    </row>
    <row r="104" spans="2:14" x14ac:dyDescent="0.25">
      <c r="B104" s="83" t="s">
        <v>73</v>
      </c>
      <c r="C104" s="83"/>
      <c r="D104" s="83"/>
      <c r="E104" s="83"/>
      <c r="F104" s="83"/>
      <c r="G104" s="83"/>
      <c r="H104" s="47"/>
      <c r="I104" s="19">
        <f>+'PATRIMONIALE sede e terr.'!$N$106</f>
        <v>12169</v>
      </c>
      <c r="J104" s="13"/>
      <c r="K104" s="21">
        <v>8259</v>
      </c>
      <c r="L104" s="13"/>
      <c r="M104" s="13"/>
      <c r="N104" s="22">
        <f>I104-K104</f>
        <v>3910</v>
      </c>
    </row>
    <row r="105" spans="2:14" ht="12" customHeight="1" x14ac:dyDescent="0.25">
      <c r="B105" s="93"/>
      <c r="C105" s="93"/>
      <c r="D105" s="93"/>
      <c r="E105" s="93"/>
      <c r="F105" s="93"/>
      <c r="G105" s="93"/>
      <c r="I105" s="50"/>
      <c r="J105" s="17"/>
      <c r="K105" s="50"/>
      <c r="L105" s="17"/>
      <c r="M105" s="17"/>
      <c r="N105" s="50"/>
    </row>
    <row r="106" spans="2:14" x14ac:dyDescent="0.25">
      <c r="B106" s="96" t="s">
        <v>74</v>
      </c>
      <c r="C106" s="96"/>
      <c r="D106" s="96"/>
      <c r="E106" s="96"/>
      <c r="F106" s="96"/>
      <c r="G106" s="96"/>
      <c r="H106" s="47"/>
      <c r="I106" s="48">
        <f>SUM(I98,I100,I102,I104)</f>
        <v>114825</v>
      </c>
      <c r="J106" s="23"/>
      <c r="K106" s="25">
        <f>SUM(K98,K100,K102,K104)</f>
        <v>102656</v>
      </c>
      <c r="L106" s="23"/>
      <c r="M106" s="23"/>
      <c r="N106" s="25">
        <f>SUM(N98,N100,N102,N104)</f>
        <v>12169</v>
      </c>
    </row>
    <row r="107" spans="2:14" ht="10.15" customHeight="1" x14ac:dyDescent="0.25">
      <c r="B107" s="97"/>
      <c r="C107" s="97"/>
      <c r="D107" s="97"/>
      <c r="E107" s="97"/>
      <c r="F107" s="97"/>
      <c r="G107" s="97"/>
      <c r="I107" s="44"/>
      <c r="J107" s="23"/>
      <c r="K107" s="44"/>
      <c r="L107" s="23"/>
      <c r="M107" s="23"/>
      <c r="N107" s="44"/>
    </row>
    <row r="108" spans="2:14" x14ac:dyDescent="0.25">
      <c r="B108" s="80" t="s">
        <v>75</v>
      </c>
      <c r="C108" s="80"/>
      <c r="D108" s="80"/>
      <c r="E108" s="80"/>
      <c r="F108" s="80"/>
      <c r="G108" s="80"/>
      <c r="I108" s="44"/>
      <c r="J108" s="23"/>
      <c r="K108" s="44"/>
      <c r="L108" s="23"/>
      <c r="M108" s="23"/>
      <c r="N108" s="44"/>
    </row>
    <row r="109" spans="2:14" ht="9.75" customHeight="1" x14ac:dyDescent="0.25">
      <c r="B109" s="58"/>
      <c r="C109" s="58"/>
      <c r="D109" s="58"/>
      <c r="E109" s="58"/>
      <c r="F109" s="58"/>
      <c r="G109" s="58"/>
      <c r="I109" s="17"/>
      <c r="J109" s="17"/>
      <c r="K109" s="17"/>
      <c r="L109" s="17"/>
      <c r="M109" s="17"/>
      <c r="N109" s="17"/>
    </row>
    <row r="110" spans="2:14" x14ac:dyDescent="0.25">
      <c r="B110" s="83" t="s">
        <v>76</v>
      </c>
      <c r="C110" s="83"/>
      <c r="D110" s="83"/>
      <c r="E110" s="83"/>
      <c r="F110" s="83"/>
      <c r="G110" s="83"/>
      <c r="H110" s="47"/>
      <c r="I110" s="45"/>
      <c r="J110" s="23"/>
      <c r="K110" s="22"/>
      <c r="L110" s="23"/>
      <c r="M110" s="23"/>
      <c r="N110" s="22"/>
    </row>
    <row r="111" spans="2:14" ht="11.45" customHeight="1" x14ac:dyDescent="0.25">
      <c r="B111" s="60"/>
      <c r="C111" s="60"/>
      <c r="D111" s="60"/>
      <c r="E111" s="60"/>
      <c r="F111" s="60"/>
      <c r="G111" s="60"/>
      <c r="I111" s="17"/>
      <c r="J111" s="17"/>
      <c r="K111" s="17"/>
      <c r="L111" s="17"/>
      <c r="M111" s="17"/>
      <c r="N111" s="17"/>
    </row>
    <row r="112" spans="2:14" x14ac:dyDescent="0.25">
      <c r="B112" s="83" t="s">
        <v>77</v>
      </c>
      <c r="C112" s="83"/>
      <c r="D112" s="83"/>
      <c r="E112" s="83"/>
      <c r="F112" s="83"/>
      <c r="G112" s="83"/>
      <c r="H112" s="47"/>
      <c r="I112" s="45"/>
      <c r="J112" s="23"/>
      <c r="K112" s="22"/>
      <c r="L112" s="23"/>
      <c r="M112" s="23"/>
      <c r="N112" s="22"/>
    </row>
    <row r="113" spans="2:14" ht="12" customHeight="1" x14ac:dyDescent="0.25">
      <c r="B113" s="93"/>
      <c r="C113" s="93"/>
      <c r="D113" s="93"/>
      <c r="E113" s="93"/>
      <c r="F113" s="93"/>
      <c r="G113" s="93"/>
      <c r="I113" s="17"/>
      <c r="J113" s="17"/>
      <c r="K113" s="17"/>
      <c r="L113" s="17"/>
      <c r="M113" s="17"/>
      <c r="N113" s="17"/>
    </row>
    <row r="114" spans="2:14" x14ac:dyDescent="0.25">
      <c r="B114" s="96" t="s">
        <v>78</v>
      </c>
      <c r="C114" s="96"/>
      <c r="D114" s="96"/>
      <c r="E114" s="96"/>
      <c r="F114" s="96"/>
      <c r="G114" s="96"/>
      <c r="H114" s="47"/>
      <c r="I114" s="48">
        <f>I110+I112</f>
        <v>0</v>
      </c>
      <c r="J114" s="23"/>
      <c r="K114" s="48">
        <f>K110+K112</f>
        <v>0</v>
      </c>
      <c r="L114" s="23"/>
      <c r="M114" s="23"/>
      <c r="N114" s="48">
        <f>N110+N112</f>
        <v>0</v>
      </c>
    </row>
    <row r="115" spans="2:14" ht="12" customHeight="1" x14ac:dyDescent="0.25">
      <c r="B115" s="97"/>
      <c r="C115" s="97"/>
      <c r="D115" s="97"/>
      <c r="E115" s="97"/>
      <c r="F115" s="97"/>
      <c r="G115" s="97"/>
      <c r="I115" s="44"/>
      <c r="J115" s="23"/>
      <c r="K115" s="44"/>
      <c r="L115" s="23"/>
      <c r="M115" s="23"/>
      <c r="N115" s="44"/>
    </row>
    <row r="116" spans="2:14" x14ac:dyDescent="0.25">
      <c r="B116" s="80" t="s">
        <v>79</v>
      </c>
      <c r="C116" s="80"/>
      <c r="D116" s="80"/>
      <c r="E116" s="80"/>
      <c r="F116" s="80"/>
      <c r="G116" s="80"/>
      <c r="I116" s="44"/>
      <c r="K116" s="44"/>
      <c r="N116" s="44"/>
    </row>
    <row r="117" spans="2:14" ht="9" customHeight="1" x14ac:dyDescent="0.25">
      <c r="B117" s="58"/>
      <c r="C117" s="58"/>
      <c r="D117" s="58"/>
      <c r="E117" s="58"/>
      <c r="F117" s="58"/>
      <c r="G117" s="58"/>
      <c r="I117" s="17"/>
      <c r="K117" s="17"/>
      <c r="N117" s="17"/>
    </row>
    <row r="118" spans="2:14" x14ac:dyDescent="0.25">
      <c r="B118" s="83" t="s">
        <v>80</v>
      </c>
      <c r="C118" s="83"/>
      <c r="D118" s="83"/>
      <c r="E118" s="83"/>
      <c r="F118" s="83"/>
      <c r="G118" s="83"/>
      <c r="H118" s="47"/>
      <c r="I118" s="45"/>
      <c r="K118" s="22"/>
      <c r="N118" s="22">
        <f>I118-K118</f>
        <v>0</v>
      </c>
    </row>
    <row r="119" spans="2:14" ht="9" customHeight="1" x14ac:dyDescent="0.25">
      <c r="B119" s="93"/>
      <c r="C119" s="93"/>
      <c r="D119" s="93"/>
      <c r="E119" s="93"/>
      <c r="F119" s="93"/>
      <c r="G119" s="93"/>
      <c r="I119" s="17"/>
      <c r="K119" s="17"/>
      <c r="N119" s="17"/>
    </row>
    <row r="120" spans="2:14" x14ac:dyDescent="0.25">
      <c r="B120" s="96" t="s">
        <v>81</v>
      </c>
      <c r="C120" s="96"/>
      <c r="D120" s="96"/>
      <c r="E120" s="96"/>
      <c r="F120" s="96"/>
      <c r="G120" s="96"/>
      <c r="H120" s="47"/>
      <c r="I120" s="48">
        <f>I118</f>
        <v>0</v>
      </c>
      <c r="K120" s="25">
        <f>K118</f>
        <v>0</v>
      </c>
      <c r="N120" s="25">
        <f>N118</f>
        <v>0</v>
      </c>
    </row>
    <row r="121" spans="2:14" ht="9.6" customHeight="1" x14ac:dyDescent="0.25">
      <c r="B121" s="91"/>
      <c r="C121" s="91"/>
      <c r="D121" s="91"/>
      <c r="E121" s="91"/>
      <c r="F121" s="91"/>
      <c r="G121" s="91"/>
    </row>
    <row r="122" spans="2:14" ht="9.6" customHeight="1" x14ac:dyDescent="0.25">
      <c r="B122" s="1"/>
      <c r="C122" s="1"/>
      <c r="D122" s="1"/>
      <c r="E122" s="1"/>
      <c r="F122" s="1"/>
      <c r="G122" s="1"/>
    </row>
    <row r="123" spans="2:14" ht="9.6" customHeight="1" x14ac:dyDescent="0.25">
      <c r="B123" s="1"/>
      <c r="C123" s="1"/>
      <c r="D123" s="1"/>
      <c r="E123" s="1"/>
      <c r="F123" s="1"/>
      <c r="G123" s="1"/>
    </row>
    <row r="124" spans="2:14" ht="9.6" customHeight="1" x14ac:dyDescent="0.25">
      <c r="B124" s="1"/>
      <c r="C124" s="1"/>
      <c r="D124" s="1"/>
      <c r="E124" s="1"/>
      <c r="F124" s="1"/>
      <c r="G124" s="1"/>
    </row>
    <row r="125" spans="2:14" ht="60.75" customHeight="1" x14ac:dyDescent="0.25">
      <c r="B125" s="1"/>
      <c r="C125" s="1"/>
      <c r="D125" s="1"/>
      <c r="E125" s="1"/>
      <c r="F125" s="1"/>
      <c r="G125" s="1"/>
    </row>
    <row r="126" spans="2:14" ht="26.25" customHeight="1" x14ac:dyDescent="0.25">
      <c r="B126" s="1"/>
      <c r="C126" s="1"/>
      <c r="D126" s="1"/>
      <c r="E126" s="1"/>
      <c r="F126" s="1"/>
      <c r="G126" s="1"/>
    </row>
    <row r="127" spans="2:14" ht="26.25" customHeight="1" x14ac:dyDescent="0.25">
      <c r="B127" s="1"/>
      <c r="C127" s="1"/>
      <c r="D127" s="1"/>
      <c r="E127" s="1"/>
      <c r="F127" s="1"/>
      <c r="G127" s="1"/>
    </row>
    <row r="128" spans="2:14" ht="26.25" customHeight="1" x14ac:dyDescent="0.25">
      <c r="B128" s="1"/>
      <c r="C128" s="1"/>
      <c r="D128" s="1"/>
      <c r="E128" s="1"/>
      <c r="F128" s="1"/>
      <c r="G128" s="1"/>
    </row>
    <row r="129" spans="2:17" ht="26.25" customHeight="1" x14ac:dyDescent="0.25">
      <c r="B129" s="1"/>
      <c r="C129" s="1"/>
      <c r="D129" s="1"/>
      <c r="E129" s="1"/>
      <c r="F129" s="1"/>
      <c r="G129" s="1"/>
    </row>
    <row r="130" spans="2:17" x14ac:dyDescent="0.25">
      <c r="B130" s="80" t="s">
        <v>82</v>
      </c>
      <c r="C130" s="80"/>
      <c r="D130" s="80"/>
      <c r="E130" s="80"/>
      <c r="F130" s="80"/>
      <c r="G130" s="80"/>
      <c r="I130" s="40">
        <v>2023</v>
      </c>
      <c r="J130" s="8"/>
      <c r="K130" s="41">
        <v>2022</v>
      </c>
      <c r="L130" s="8"/>
      <c r="M130" s="8"/>
      <c r="N130" s="41" t="s">
        <v>2</v>
      </c>
    </row>
    <row r="131" spans="2:17" ht="7.9" customHeight="1" x14ac:dyDescent="0.25">
      <c r="B131" s="58"/>
      <c r="C131" s="58"/>
      <c r="D131" s="58"/>
      <c r="E131" s="58"/>
      <c r="F131" s="58"/>
      <c r="G131" s="58"/>
      <c r="I131" s="17"/>
      <c r="K131" s="17"/>
      <c r="N131" s="17"/>
    </row>
    <row r="132" spans="2:17" x14ac:dyDescent="0.25">
      <c r="B132" s="83" t="s">
        <v>83</v>
      </c>
      <c r="C132" s="83"/>
      <c r="D132" s="83"/>
      <c r="E132" s="83"/>
      <c r="F132" s="83"/>
      <c r="G132" s="83"/>
      <c r="H132" s="47"/>
      <c r="I132" s="45"/>
      <c r="K132" s="22"/>
      <c r="N132" s="22"/>
    </row>
    <row r="133" spans="2:17" ht="13.15" customHeight="1" x14ac:dyDescent="0.25">
      <c r="B133" s="60"/>
      <c r="C133" s="60"/>
      <c r="D133" s="60"/>
      <c r="E133" s="60"/>
      <c r="F133" s="60"/>
      <c r="G133" s="60"/>
      <c r="I133" s="44"/>
      <c r="K133" s="44"/>
      <c r="N133" s="44"/>
    </row>
    <row r="134" spans="2:17" x14ac:dyDescent="0.25">
      <c r="B134" s="83" t="s">
        <v>84</v>
      </c>
      <c r="C134" s="83"/>
      <c r="D134" s="83"/>
      <c r="E134" s="83"/>
      <c r="F134" s="83"/>
      <c r="G134" s="83"/>
      <c r="H134" s="47"/>
      <c r="I134" s="45">
        <f>+'PATRIMONIALE sede e terr.'!$N$136</f>
        <v>2381.5</v>
      </c>
      <c r="K134" s="22">
        <v>2761</v>
      </c>
      <c r="N134" s="22">
        <f>I134-K134</f>
        <v>-379.5</v>
      </c>
      <c r="Q134" t="s">
        <v>9</v>
      </c>
    </row>
    <row r="135" spans="2:17" x14ac:dyDescent="0.25">
      <c r="B135" s="60"/>
      <c r="C135" s="60"/>
      <c r="D135" s="60"/>
      <c r="E135" s="60"/>
      <c r="F135" s="60"/>
      <c r="G135" s="60"/>
      <c r="I135" s="17"/>
      <c r="K135" s="17"/>
      <c r="N135" s="17"/>
    </row>
    <row r="136" spans="2:17" x14ac:dyDescent="0.25">
      <c r="B136" s="83" t="s">
        <v>85</v>
      </c>
      <c r="C136" s="83"/>
      <c r="D136" s="83"/>
      <c r="E136" s="83"/>
      <c r="F136" s="83"/>
      <c r="G136" s="83"/>
      <c r="H136" s="47"/>
      <c r="I136" s="45"/>
      <c r="K136" s="22"/>
      <c r="N136" s="22">
        <f>I136-K136</f>
        <v>0</v>
      </c>
      <c r="Q136" t="s">
        <v>9</v>
      </c>
    </row>
    <row r="137" spans="2:17" x14ac:dyDescent="0.25">
      <c r="B137" s="84"/>
      <c r="C137" s="84"/>
      <c r="D137" s="84"/>
      <c r="E137" s="84"/>
      <c r="F137" s="84"/>
      <c r="G137" s="84"/>
      <c r="I137" s="44"/>
      <c r="K137" s="44"/>
      <c r="N137" s="44"/>
    </row>
    <row r="138" spans="2:17" x14ac:dyDescent="0.25">
      <c r="B138" s="83" t="s">
        <v>86</v>
      </c>
      <c r="C138" s="83"/>
      <c r="D138" s="83"/>
      <c r="E138" s="83"/>
      <c r="F138" s="83"/>
      <c r="G138" s="83"/>
      <c r="H138" s="47"/>
      <c r="I138" s="45">
        <f>+'PATRIMONIALE sede e terr.'!N140</f>
        <v>0</v>
      </c>
      <c r="K138" s="22">
        <v>90</v>
      </c>
      <c r="N138" s="22">
        <f>I138-K138</f>
        <v>-90</v>
      </c>
      <c r="Q138" t="s">
        <v>9</v>
      </c>
    </row>
    <row r="139" spans="2:17" x14ac:dyDescent="0.25">
      <c r="B139" s="65"/>
      <c r="C139" s="65"/>
      <c r="D139" s="65"/>
      <c r="E139" s="65"/>
      <c r="F139" s="65"/>
      <c r="G139" s="65"/>
      <c r="I139" s="17"/>
      <c r="K139" s="17"/>
      <c r="N139" s="17"/>
    </row>
    <row r="140" spans="2:17" x14ac:dyDescent="0.25">
      <c r="B140" s="59" t="s">
        <v>87</v>
      </c>
      <c r="C140" s="59"/>
      <c r="D140" s="59"/>
      <c r="E140" s="59"/>
      <c r="F140" s="59"/>
      <c r="G140" s="59"/>
      <c r="H140" s="47"/>
      <c r="I140" s="22"/>
      <c r="K140" s="22"/>
      <c r="N140" s="22">
        <f>I140-K140</f>
        <v>0</v>
      </c>
      <c r="Q140" t="s">
        <v>9</v>
      </c>
    </row>
    <row r="141" spans="2:17" x14ac:dyDescent="0.25">
      <c r="B141" s="60"/>
      <c r="C141" s="60"/>
      <c r="D141" s="60"/>
      <c r="E141" s="60"/>
      <c r="F141" s="60"/>
      <c r="G141" s="60"/>
      <c r="I141" s="44"/>
      <c r="K141" s="44"/>
      <c r="N141" s="44"/>
    </row>
    <row r="142" spans="2:17" x14ac:dyDescent="0.25">
      <c r="B142" s="59" t="s">
        <v>88</v>
      </c>
      <c r="C142" s="59"/>
      <c r="D142" s="59"/>
      <c r="E142" s="59"/>
      <c r="F142" s="59"/>
      <c r="G142" s="59"/>
      <c r="H142" s="47"/>
      <c r="I142" s="22"/>
      <c r="K142" s="22"/>
      <c r="N142" s="22"/>
      <c r="Q142" t="s">
        <v>9</v>
      </c>
    </row>
    <row r="143" spans="2:17" x14ac:dyDescent="0.25">
      <c r="B143" s="60"/>
      <c r="C143" s="60"/>
      <c r="D143" s="60"/>
      <c r="E143" s="60"/>
      <c r="F143" s="60"/>
      <c r="G143" s="60"/>
      <c r="I143" s="44"/>
      <c r="K143" s="44"/>
      <c r="N143" s="44"/>
    </row>
    <row r="144" spans="2:17" x14ac:dyDescent="0.25">
      <c r="B144" s="59" t="s">
        <v>89</v>
      </c>
      <c r="C144" s="59"/>
      <c r="D144" s="59"/>
      <c r="E144" s="59"/>
      <c r="F144" s="59"/>
      <c r="G144" s="59"/>
      <c r="H144" s="47"/>
      <c r="I144" s="22">
        <f>+'PATRIMONIALE sede e terr.'!$N$146</f>
        <v>5682.5</v>
      </c>
      <c r="K144" s="22">
        <v>0</v>
      </c>
      <c r="N144" s="22">
        <f>I144-K144</f>
        <v>5682.5</v>
      </c>
    </row>
    <row r="145" spans="2:16" x14ac:dyDescent="0.25">
      <c r="B145" s="60"/>
      <c r="C145" s="60"/>
      <c r="D145" s="60"/>
      <c r="E145" s="60"/>
      <c r="F145" s="60"/>
      <c r="G145" s="60"/>
      <c r="I145" s="17"/>
      <c r="K145" s="17"/>
      <c r="N145" s="17"/>
    </row>
    <row r="146" spans="2:16" x14ac:dyDescent="0.25">
      <c r="B146" s="94" t="s">
        <v>90</v>
      </c>
      <c r="C146" s="94"/>
      <c r="D146" s="94"/>
      <c r="E146" s="94"/>
      <c r="F146" s="94"/>
      <c r="G146" s="94"/>
      <c r="H146" s="47"/>
      <c r="I146" s="25">
        <f>I132+I134+I136+I138+I140+I142+I144</f>
        <v>8064</v>
      </c>
      <c r="K146" s="25">
        <f>K132+K134+K136+K138+K140+K142+K144</f>
        <v>2851</v>
      </c>
      <c r="N146" s="25">
        <f>N132+N134+N136+N138+N140+N142+N144</f>
        <v>5213</v>
      </c>
    </row>
    <row r="147" spans="2:16" x14ac:dyDescent="0.25">
      <c r="B147" s="91"/>
      <c r="C147" s="91"/>
      <c r="D147" s="91"/>
      <c r="E147" s="91"/>
      <c r="F147" s="91"/>
      <c r="G147" s="91"/>
    </row>
    <row r="148" spans="2:16" x14ac:dyDescent="0.25">
      <c r="B148" s="80" t="s">
        <v>63</v>
      </c>
      <c r="C148" s="80"/>
      <c r="D148" s="80"/>
      <c r="E148" s="80"/>
      <c r="F148" s="80"/>
      <c r="G148" s="80"/>
    </row>
    <row r="149" spans="2:16" ht="15.75" x14ac:dyDescent="0.25">
      <c r="B149" s="92"/>
      <c r="C149" s="92"/>
      <c r="D149" s="92"/>
      <c r="E149" s="92"/>
      <c r="F149" s="92"/>
      <c r="G149" s="92"/>
    </row>
    <row r="150" spans="2:16" x14ac:dyDescent="0.25">
      <c r="B150" s="59" t="s">
        <v>91</v>
      </c>
      <c r="C150" s="59"/>
      <c r="D150" s="59"/>
      <c r="E150" s="59"/>
      <c r="F150" s="59"/>
      <c r="G150" s="59"/>
      <c r="H150" s="47"/>
      <c r="I150" s="22"/>
      <c r="K150" s="22"/>
      <c r="N150" s="22"/>
    </row>
    <row r="151" spans="2:16" x14ac:dyDescent="0.25">
      <c r="B151" s="60"/>
      <c r="C151" s="60"/>
      <c r="D151" s="60"/>
      <c r="E151" s="60"/>
      <c r="F151" s="60"/>
      <c r="G151" s="60"/>
      <c r="I151" s="44"/>
      <c r="K151" s="44"/>
      <c r="N151" s="44"/>
    </row>
    <row r="152" spans="2:16" x14ac:dyDescent="0.25">
      <c r="B152" s="59" t="s">
        <v>92</v>
      </c>
      <c r="C152" s="59"/>
      <c r="D152" s="59"/>
      <c r="E152" s="59"/>
      <c r="F152" s="59"/>
      <c r="G152" s="59"/>
      <c r="H152" s="47"/>
      <c r="I152" s="22"/>
      <c r="K152" s="22"/>
      <c r="N152" s="22">
        <f>I152-K152</f>
        <v>0</v>
      </c>
    </row>
    <row r="153" spans="2:16" x14ac:dyDescent="0.25">
      <c r="B153" s="93"/>
      <c r="C153" s="93"/>
      <c r="D153" s="93"/>
      <c r="E153" s="93"/>
      <c r="F153" s="93"/>
      <c r="G153" s="93"/>
      <c r="I153" s="16"/>
      <c r="K153" s="16"/>
      <c r="N153" s="16"/>
    </row>
    <row r="154" spans="2:16" x14ac:dyDescent="0.25">
      <c r="B154" s="94" t="s">
        <v>66</v>
      </c>
      <c r="C154" s="94"/>
      <c r="D154" s="94"/>
      <c r="E154" s="94"/>
      <c r="F154" s="94"/>
      <c r="G154" s="94"/>
      <c r="H154" s="47"/>
      <c r="I154" s="25">
        <f>SUM(I150,I152)</f>
        <v>0</v>
      </c>
      <c r="K154" s="25">
        <f>SUM(K150,K152)</f>
        <v>0</v>
      </c>
      <c r="N154" s="25">
        <f>SUM(N150,N152)</f>
        <v>0</v>
      </c>
    </row>
    <row r="155" spans="2:16" x14ac:dyDescent="0.25">
      <c r="B155" s="91"/>
      <c r="C155" s="91"/>
      <c r="D155" s="91"/>
      <c r="E155" s="91"/>
      <c r="F155" s="91"/>
      <c r="G155" s="91"/>
    </row>
    <row r="156" spans="2:16" x14ac:dyDescent="0.25">
      <c r="B156" s="95" t="s">
        <v>93</v>
      </c>
      <c r="C156" s="95"/>
      <c r="D156" s="95"/>
      <c r="E156" s="95"/>
      <c r="F156" s="95"/>
      <c r="G156" s="95"/>
      <c r="I156" s="25">
        <f>I106+I120+I146+I154</f>
        <v>122889</v>
      </c>
      <c r="K156" s="25">
        <f>SUM(K106+K114+K120+K146+K154)</f>
        <v>105507</v>
      </c>
      <c r="N156" s="25">
        <f>SUM(N106+N114+N120+N146+N154)</f>
        <v>17382</v>
      </c>
    </row>
    <row r="158" spans="2:16" x14ac:dyDescent="0.25">
      <c r="I158" s="51" t="s">
        <v>9</v>
      </c>
    </row>
    <row r="159" spans="2:16" ht="15" customHeight="1" x14ac:dyDescent="0.25">
      <c r="M159" s="71" t="s">
        <v>94</v>
      </c>
      <c r="N159" s="71"/>
      <c r="O159" s="71"/>
      <c r="P159" s="71"/>
    </row>
    <row r="160" spans="2:16" x14ac:dyDescent="0.25">
      <c r="M160" s="71"/>
      <c r="N160" s="71"/>
      <c r="O160" s="71"/>
      <c r="P160" s="71"/>
    </row>
  </sheetData>
  <mergeCells count="127">
    <mergeCell ref="M159:P160"/>
    <mergeCell ref="B148:G148"/>
    <mergeCell ref="B149:G149"/>
    <mergeCell ref="B150:G150"/>
    <mergeCell ref="B151:G151"/>
    <mergeCell ref="B152:G152"/>
    <mergeCell ref="B153:G153"/>
    <mergeCell ref="B154:G154"/>
    <mergeCell ref="B155:G155"/>
    <mergeCell ref="B156:G156"/>
    <mergeCell ref="B139:G139"/>
    <mergeCell ref="B140:G140"/>
    <mergeCell ref="B141:G141"/>
    <mergeCell ref="B142:G142"/>
    <mergeCell ref="B143:G143"/>
    <mergeCell ref="B144:G144"/>
    <mergeCell ref="B145:G145"/>
    <mergeCell ref="B146:G146"/>
    <mergeCell ref="B147:G147"/>
    <mergeCell ref="B130:G130"/>
    <mergeCell ref="B131:G131"/>
    <mergeCell ref="B132:G132"/>
    <mergeCell ref="B133:G133"/>
    <mergeCell ref="B134:G134"/>
    <mergeCell ref="B135:G135"/>
    <mergeCell ref="B136:G136"/>
    <mergeCell ref="B137:G137"/>
    <mergeCell ref="B138:G138"/>
    <mergeCell ref="B113:G113"/>
    <mergeCell ref="B114:G114"/>
    <mergeCell ref="B115:G115"/>
    <mergeCell ref="B116:G116"/>
    <mergeCell ref="B117:G117"/>
    <mergeCell ref="B118:G118"/>
    <mergeCell ref="B119:G119"/>
    <mergeCell ref="B120:G120"/>
    <mergeCell ref="B121:G121"/>
    <mergeCell ref="B104:G104"/>
    <mergeCell ref="B105:G105"/>
    <mergeCell ref="B106:G106"/>
    <mergeCell ref="B107:G107"/>
    <mergeCell ref="B108:G108"/>
    <mergeCell ref="B109:G109"/>
    <mergeCell ref="B110:G110"/>
    <mergeCell ref="B111:G111"/>
    <mergeCell ref="B112:G112"/>
    <mergeCell ref="B94:G94"/>
    <mergeCell ref="B96:G96"/>
    <mergeCell ref="B97:G97"/>
    <mergeCell ref="B98:G98"/>
    <mergeCell ref="B99:G99"/>
    <mergeCell ref="B100:G100"/>
    <mergeCell ref="B101:G101"/>
    <mergeCell ref="B102:G102"/>
    <mergeCell ref="B103:G103"/>
    <mergeCell ref="B77:G77"/>
    <mergeCell ref="B78:G78"/>
    <mergeCell ref="B79:G79"/>
    <mergeCell ref="B80:G80"/>
    <mergeCell ref="B81:G81"/>
    <mergeCell ref="B82:G82"/>
    <mergeCell ref="B83:G83"/>
    <mergeCell ref="B84:G84"/>
    <mergeCell ref="B93:G93"/>
    <mergeCell ref="B68:G68"/>
    <mergeCell ref="B69:G69"/>
    <mergeCell ref="B70:G70"/>
    <mergeCell ref="B71:G71"/>
    <mergeCell ref="B72:G72"/>
    <mergeCell ref="B73:G73"/>
    <mergeCell ref="B74:G74"/>
    <mergeCell ref="B75:G75"/>
    <mergeCell ref="B76:G76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33:G33"/>
    <mergeCell ref="B34:G34"/>
    <mergeCell ref="B35:G35"/>
    <mergeCell ref="B36:G36"/>
    <mergeCell ref="B37:G37"/>
    <mergeCell ref="B38:G38"/>
    <mergeCell ref="B39:G39"/>
    <mergeCell ref="B40:G40"/>
    <mergeCell ref="B49:G49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3:I3"/>
    <mergeCell ref="B4:J4"/>
    <mergeCell ref="B8:I8"/>
    <mergeCell ref="P8:V8"/>
    <mergeCell ref="B10:G10"/>
    <mergeCell ref="B11:G11"/>
    <mergeCell ref="B12:G12"/>
    <mergeCell ref="B13:G13"/>
    <mergeCell ref="B14:G14"/>
  </mergeCells>
  <pageMargins left="0.70833333333333304" right="0.70833333333333304" top="0.35416666666666702" bottom="0.35416666666666702" header="0.51180555555555496" footer="0.51180555555555496"/>
  <pageSetup paperSize="9" scale="97" firstPageNumber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O82"/>
  <sheetViews>
    <sheetView topLeftCell="A61" zoomScale="90" zoomScaleNormal="90" workbookViewId="0">
      <selection activeCell="K51" sqref="K51"/>
    </sheetView>
  </sheetViews>
  <sheetFormatPr defaultColWidth="8.7109375" defaultRowHeight="15" x14ac:dyDescent="0.25"/>
  <cols>
    <col min="5" max="5" width="6.28515625" customWidth="1"/>
    <col min="6" max="6" width="3" customWidth="1"/>
    <col min="7" max="7" width="20.28515625" customWidth="1"/>
    <col min="9" max="9" width="12.5703125" customWidth="1"/>
    <col min="10" max="10" width="6.28515625" customWidth="1"/>
    <col min="11" max="11" width="11.5703125" customWidth="1"/>
    <col min="12" max="12" width="3.85546875" customWidth="1"/>
    <col min="13" max="13" width="12.28515625" customWidth="1"/>
    <col min="15" max="15" width="10.28515625" customWidth="1"/>
  </cols>
  <sheetData>
    <row r="3" spans="2:13" ht="48" customHeight="1" x14ac:dyDescent="0.25"/>
    <row r="5" spans="2:13" ht="15.75" x14ac:dyDescent="0.25">
      <c r="B5" s="52"/>
      <c r="C5" s="52"/>
      <c r="D5" s="52"/>
      <c r="E5" s="52"/>
      <c r="F5" s="52"/>
      <c r="G5" s="52"/>
      <c r="H5" s="52"/>
      <c r="I5" s="53" t="s">
        <v>0</v>
      </c>
      <c r="J5" s="53"/>
      <c r="K5" s="53"/>
    </row>
    <row r="6" spans="2:13" ht="15.75" x14ac:dyDescent="0.25">
      <c r="H6" s="3"/>
      <c r="I6" s="54" t="s">
        <v>1</v>
      </c>
      <c r="J6" s="54"/>
      <c r="K6" s="54"/>
      <c r="L6" s="4"/>
    </row>
    <row r="8" spans="2:13" ht="15.75" x14ac:dyDescent="0.25">
      <c r="I8" s="55" t="s">
        <v>101</v>
      </c>
      <c r="J8" s="55"/>
      <c r="K8" s="55">
        <v>2016</v>
      </c>
    </row>
    <row r="9" spans="2:13" x14ac:dyDescent="0.25">
      <c r="I9" s="5"/>
      <c r="J9" s="6"/>
    </row>
    <row r="10" spans="2:13" x14ac:dyDescent="0.25">
      <c r="B10" s="56"/>
      <c r="C10" s="56"/>
      <c r="D10" s="56"/>
      <c r="E10" s="56"/>
      <c r="F10" s="56"/>
      <c r="G10" s="56"/>
      <c r="I10" s="7" t="s">
        <v>95</v>
      </c>
      <c r="J10" s="8"/>
      <c r="K10" s="9" t="s">
        <v>96</v>
      </c>
      <c r="L10" s="4"/>
      <c r="M10" s="10" t="s">
        <v>97</v>
      </c>
    </row>
    <row r="11" spans="2:13" x14ac:dyDescent="0.25">
      <c r="K11" s="11"/>
    </row>
    <row r="12" spans="2:13" ht="15.75" x14ac:dyDescent="0.25">
      <c r="B12" s="57" t="s">
        <v>3</v>
      </c>
      <c r="C12" s="57"/>
      <c r="D12" s="57"/>
      <c r="E12" s="57"/>
      <c r="F12" s="57"/>
      <c r="G12" s="57"/>
    </row>
    <row r="13" spans="2:13" x14ac:dyDescent="0.25">
      <c r="B13" s="58"/>
      <c r="C13" s="58"/>
      <c r="D13" s="58"/>
      <c r="E13" s="58"/>
      <c r="F13" s="58"/>
      <c r="G13" s="58"/>
    </row>
    <row r="14" spans="2:13" x14ac:dyDescent="0.25">
      <c r="B14" s="59" t="s">
        <v>4</v>
      </c>
      <c r="C14" s="59"/>
      <c r="D14" s="59"/>
      <c r="E14" s="59"/>
      <c r="F14" s="59"/>
      <c r="G14" s="59"/>
      <c r="I14" s="12">
        <v>23916.400000000001</v>
      </c>
      <c r="J14" s="13"/>
      <c r="K14" s="12"/>
      <c r="L14" s="14"/>
      <c r="M14" s="15">
        <f>I14+K14</f>
        <v>23916.400000000001</v>
      </c>
    </row>
    <row r="15" spans="2:13" x14ac:dyDescent="0.25">
      <c r="B15" s="60"/>
      <c r="C15" s="60"/>
      <c r="D15" s="60"/>
      <c r="E15" s="60"/>
      <c r="F15" s="60"/>
      <c r="G15" s="60"/>
      <c r="I15" s="16"/>
      <c r="J15" s="17"/>
      <c r="K15" s="16"/>
      <c r="L15" s="17"/>
      <c r="M15" s="18"/>
    </row>
    <row r="16" spans="2:13" x14ac:dyDescent="0.25">
      <c r="B16" s="59" t="s">
        <v>5</v>
      </c>
      <c r="C16" s="59"/>
      <c r="D16" s="59"/>
      <c r="E16" s="59"/>
      <c r="F16" s="59"/>
      <c r="G16" s="59"/>
      <c r="H16" s="3"/>
      <c r="I16" s="19"/>
      <c r="J16" s="20"/>
      <c r="K16" s="19">
        <v>6750</v>
      </c>
      <c r="L16" s="14"/>
      <c r="M16" s="15">
        <f>I16+K16</f>
        <v>6750</v>
      </c>
    </row>
    <row r="17" spans="2:15" x14ac:dyDescent="0.25">
      <c r="B17" s="60"/>
      <c r="C17" s="60"/>
      <c r="D17" s="60"/>
      <c r="E17" s="60"/>
      <c r="F17" s="60"/>
      <c r="G17" s="60"/>
      <c r="I17" s="16"/>
      <c r="J17" s="17"/>
      <c r="K17" s="16"/>
      <c r="L17" s="17"/>
      <c r="M17" s="18"/>
    </row>
    <row r="18" spans="2:15" x14ac:dyDescent="0.25">
      <c r="B18" s="59" t="s">
        <v>6</v>
      </c>
      <c r="C18" s="59"/>
      <c r="D18" s="59"/>
      <c r="E18" s="59"/>
      <c r="F18" s="59"/>
      <c r="G18" s="59"/>
      <c r="I18" s="21"/>
      <c r="J18" s="13"/>
      <c r="K18" s="21">
        <v>500</v>
      </c>
      <c r="L18" s="14"/>
      <c r="M18" s="15">
        <f>I18+K18</f>
        <v>500</v>
      </c>
    </row>
    <row r="19" spans="2:15" x14ac:dyDescent="0.25">
      <c r="B19" s="60"/>
      <c r="C19" s="60"/>
      <c r="D19" s="60"/>
      <c r="E19" s="60"/>
      <c r="F19" s="60"/>
      <c r="G19" s="60"/>
      <c r="I19" s="16"/>
      <c r="J19" s="17"/>
      <c r="K19" s="16"/>
      <c r="L19" s="17"/>
      <c r="M19" s="18"/>
    </row>
    <row r="20" spans="2:15" x14ac:dyDescent="0.25">
      <c r="B20" s="59" t="s">
        <v>7</v>
      </c>
      <c r="C20" s="59"/>
      <c r="D20" s="59"/>
      <c r="E20" s="59"/>
      <c r="F20" s="59"/>
      <c r="G20" s="59"/>
      <c r="I20" s="22">
        <v>19815</v>
      </c>
      <c r="J20" s="23"/>
      <c r="K20" s="22">
        <v>36770</v>
      </c>
      <c r="L20" s="17"/>
      <c r="M20" s="15">
        <f>I20+K20</f>
        <v>56585</v>
      </c>
      <c r="O20" t="s">
        <v>9</v>
      </c>
    </row>
    <row r="21" spans="2:15" x14ac:dyDescent="0.25">
      <c r="B21" s="60"/>
      <c r="C21" s="60"/>
      <c r="D21" s="60"/>
      <c r="E21" s="60"/>
      <c r="F21" s="60"/>
      <c r="G21" s="60"/>
      <c r="I21" s="17"/>
      <c r="J21" s="17"/>
      <c r="K21" s="17"/>
      <c r="L21" s="17"/>
      <c r="M21" s="18"/>
    </row>
    <row r="22" spans="2:15" x14ac:dyDescent="0.25">
      <c r="B22" s="59" t="s">
        <v>8</v>
      </c>
      <c r="C22" s="59"/>
      <c r="D22" s="59"/>
      <c r="E22" s="59"/>
      <c r="F22" s="59"/>
      <c r="G22" s="59"/>
      <c r="I22" s="22">
        <v>14550.76</v>
      </c>
      <c r="J22" s="23"/>
      <c r="K22" s="22">
        <v>5439.37</v>
      </c>
      <c r="L22" s="17"/>
      <c r="M22" s="15">
        <f>I22+K22</f>
        <v>19990.13</v>
      </c>
    </row>
    <row r="23" spans="2:15" x14ac:dyDescent="0.25">
      <c r="B23" s="60"/>
      <c r="C23" s="60"/>
      <c r="D23" s="60"/>
      <c r="E23" s="60"/>
      <c r="F23" s="60"/>
      <c r="G23" s="60"/>
      <c r="I23" s="17"/>
      <c r="J23" s="17"/>
      <c r="K23" s="17"/>
      <c r="L23" s="17"/>
      <c r="M23" s="18"/>
      <c r="O23" t="s">
        <v>9</v>
      </c>
    </row>
    <row r="24" spans="2:15" x14ac:dyDescent="0.25">
      <c r="B24" s="59" t="s">
        <v>10</v>
      </c>
      <c r="C24" s="59"/>
      <c r="D24" s="59"/>
      <c r="E24" s="59"/>
      <c r="F24" s="59"/>
      <c r="G24" s="59"/>
      <c r="I24" s="22"/>
      <c r="J24" s="23"/>
      <c r="K24" s="22">
        <v>1000</v>
      </c>
      <c r="L24" s="17"/>
      <c r="M24" s="15">
        <f>I24+K24</f>
        <v>1000</v>
      </c>
    </row>
    <row r="25" spans="2:15" x14ac:dyDescent="0.25">
      <c r="B25" s="60"/>
      <c r="C25" s="60"/>
      <c r="D25" s="60"/>
      <c r="E25" s="60"/>
      <c r="F25" s="60"/>
      <c r="G25" s="60"/>
      <c r="I25" s="17"/>
      <c r="J25" s="17"/>
      <c r="K25" s="17"/>
      <c r="L25" s="17"/>
      <c r="M25" s="18"/>
    </row>
    <row r="26" spans="2:15" x14ac:dyDescent="0.25">
      <c r="B26" s="59" t="s">
        <v>11</v>
      </c>
      <c r="C26" s="59"/>
      <c r="D26" s="59"/>
      <c r="E26" s="59"/>
      <c r="F26" s="59"/>
      <c r="G26" s="59"/>
      <c r="I26" s="22"/>
      <c r="J26" s="23"/>
      <c r="K26" s="22">
        <v>3571.5</v>
      </c>
      <c r="L26" s="17"/>
      <c r="M26" s="15">
        <f>I26+K26</f>
        <v>3571.5</v>
      </c>
    </row>
    <row r="27" spans="2:15" x14ac:dyDescent="0.25">
      <c r="B27" s="60"/>
      <c r="C27" s="60"/>
      <c r="D27" s="60"/>
      <c r="E27" s="60"/>
      <c r="F27" s="60"/>
      <c r="G27" s="60"/>
      <c r="I27" s="17"/>
      <c r="J27" s="17"/>
      <c r="K27" s="17"/>
      <c r="L27" s="17"/>
      <c r="M27" s="18"/>
    </row>
    <row r="28" spans="2:15" x14ac:dyDescent="0.25">
      <c r="B28" s="59" t="s">
        <v>12</v>
      </c>
      <c r="C28" s="59"/>
      <c r="D28" s="59"/>
      <c r="E28" s="59"/>
      <c r="F28" s="59"/>
      <c r="G28" s="59"/>
      <c r="I28" s="22"/>
      <c r="J28" s="23"/>
      <c r="K28" s="22"/>
      <c r="L28" s="17"/>
      <c r="M28" s="15">
        <f>I28+K28</f>
        <v>0</v>
      </c>
    </row>
    <row r="29" spans="2:15" x14ac:dyDescent="0.25">
      <c r="B29" s="60"/>
      <c r="C29" s="60"/>
      <c r="D29" s="60"/>
      <c r="E29" s="60"/>
      <c r="F29" s="60"/>
      <c r="G29" s="60"/>
      <c r="I29" s="17"/>
      <c r="J29" s="17"/>
      <c r="K29" s="17"/>
      <c r="L29" s="17"/>
      <c r="M29" s="18"/>
    </row>
    <row r="30" spans="2:15" x14ac:dyDescent="0.25">
      <c r="B30" s="61" t="s">
        <v>13</v>
      </c>
      <c r="C30" s="61"/>
      <c r="D30" s="61"/>
      <c r="E30" s="61"/>
      <c r="F30" s="61"/>
      <c r="G30" s="61"/>
      <c r="I30" s="24">
        <f>I16+I18+I20+I22+I24+I26+I28+I14</f>
        <v>58282.16</v>
      </c>
      <c r="J30" s="23"/>
      <c r="K30" s="24">
        <f>K16+K18+K20+K22+K24+K26+K28+K14</f>
        <v>54030.87</v>
      </c>
      <c r="L30" s="17"/>
      <c r="M30" s="15">
        <f>I30+K30</f>
        <v>112313.03</v>
      </c>
    </row>
    <row r="31" spans="2:15" x14ac:dyDescent="0.25">
      <c r="B31" s="60"/>
      <c r="C31" s="60"/>
      <c r="D31" s="60"/>
      <c r="E31" s="60"/>
      <c r="F31" s="60"/>
      <c r="G31" s="60"/>
      <c r="I31" s="17"/>
      <c r="J31" s="17"/>
      <c r="K31" s="17"/>
      <c r="L31" s="17"/>
      <c r="M31" s="17"/>
    </row>
    <row r="32" spans="2:15" x14ac:dyDescent="0.25">
      <c r="B32" s="60"/>
      <c r="C32" s="60"/>
      <c r="D32" s="60"/>
      <c r="E32" s="60"/>
      <c r="F32" s="60"/>
      <c r="G32" s="60"/>
      <c r="I32" s="17"/>
      <c r="J32" s="17"/>
      <c r="K32" s="17"/>
      <c r="L32" s="17"/>
      <c r="M32" s="17"/>
    </row>
    <row r="33" spans="2:15" ht="15.75" x14ac:dyDescent="0.25">
      <c r="B33" s="62" t="s">
        <v>3</v>
      </c>
      <c r="C33" s="62"/>
      <c r="D33" s="62"/>
      <c r="E33" s="62"/>
      <c r="F33" s="62"/>
      <c r="G33" s="62"/>
      <c r="I33" s="25">
        <f>I30</f>
        <v>58282.16</v>
      </c>
      <c r="J33" s="17"/>
      <c r="K33" s="25">
        <f>K30</f>
        <v>54030.87</v>
      </c>
      <c r="L33" s="17"/>
      <c r="M33" s="15">
        <f>I33+K33</f>
        <v>112313.03</v>
      </c>
      <c r="O33" s="27" t="s">
        <v>9</v>
      </c>
    </row>
    <row r="34" spans="2:15" x14ac:dyDescent="0.25">
      <c r="B34" s="63"/>
      <c r="C34" s="63"/>
      <c r="D34" s="63"/>
      <c r="E34" s="63"/>
      <c r="F34" s="63"/>
      <c r="G34" s="63"/>
      <c r="I34" s="17"/>
      <c r="J34" s="17"/>
      <c r="K34" s="17"/>
      <c r="L34" s="17"/>
      <c r="M34" s="17"/>
    </row>
    <row r="35" spans="2:15" x14ac:dyDescent="0.25">
      <c r="B35" s="28"/>
      <c r="C35" s="28"/>
      <c r="D35" s="28"/>
      <c r="E35" s="28"/>
      <c r="F35" s="28"/>
      <c r="G35" s="28"/>
      <c r="I35" s="17"/>
      <c r="J35" s="17"/>
      <c r="K35" s="17"/>
      <c r="L35" s="17"/>
      <c r="M35" s="17"/>
    </row>
    <row r="36" spans="2:15" x14ac:dyDescent="0.25">
      <c r="B36" s="28"/>
      <c r="C36" s="28"/>
      <c r="D36" s="28"/>
      <c r="E36" s="28"/>
      <c r="F36" s="28"/>
      <c r="G36" s="28"/>
      <c r="I36" s="17"/>
      <c r="J36" s="17"/>
      <c r="K36" s="17"/>
      <c r="L36" s="17"/>
      <c r="M36" s="17"/>
    </row>
    <row r="37" spans="2:15" x14ac:dyDescent="0.25">
      <c r="B37" s="28"/>
      <c r="C37" s="28"/>
      <c r="D37" s="28"/>
      <c r="E37" s="28"/>
      <c r="F37" s="28"/>
      <c r="G37" s="28"/>
      <c r="I37" s="17"/>
      <c r="J37" s="17"/>
      <c r="K37" s="17"/>
      <c r="L37" s="17"/>
      <c r="M37" s="17"/>
    </row>
    <row r="38" spans="2:15" x14ac:dyDescent="0.25">
      <c r="B38" s="28"/>
      <c r="C38" s="28"/>
      <c r="D38" s="28"/>
      <c r="E38" s="28"/>
      <c r="F38" s="28"/>
      <c r="G38" s="28"/>
      <c r="I38" s="17"/>
      <c r="J38" s="17"/>
      <c r="K38" s="17"/>
      <c r="L38" s="17"/>
      <c r="M38" s="17"/>
    </row>
    <row r="39" spans="2:15" x14ac:dyDescent="0.25">
      <c r="B39" s="28"/>
      <c r="C39" s="28"/>
      <c r="D39" s="28"/>
      <c r="E39" s="28"/>
      <c r="F39" s="28"/>
      <c r="G39" s="28"/>
      <c r="I39" s="17"/>
      <c r="J39" s="17"/>
      <c r="K39" s="17"/>
      <c r="L39" s="17"/>
      <c r="M39" s="17"/>
    </row>
    <row r="40" spans="2:15" x14ac:dyDescent="0.25">
      <c r="B40" s="28"/>
      <c r="C40" s="28"/>
      <c r="D40" s="28"/>
      <c r="E40" s="28"/>
      <c r="F40" s="28"/>
      <c r="G40" s="28"/>
      <c r="I40" s="17"/>
      <c r="J40" s="17"/>
      <c r="K40" s="17"/>
      <c r="L40" s="17"/>
      <c r="M40" s="17"/>
    </row>
    <row r="41" spans="2:15" x14ac:dyDescent="0.25">
      <c r="B41" s="28"/>
      <c r="C41" s="28"/>
      <c r="D41" s="28"/>
      <c r="E41" s="28"/>
      <c r="F41" s="28"/>
      <c r="G41" s="28"/>
      <c r="I41" s="17"/>
      <c r="J41" s="17"/>
      <c r="K41" s="17"/>
      <c r="L41" s="17"/>
      <c r="M41" s="17"/>
    </row>
    <row r="42" spans="2:15" x14ac:dyDescent="0.25">
      <c r="B42" s="28"/>
      <c r="C42" s="28"/>
      <c r="D42" s="28"/>
      <c r="E42" s="28"/>
      <c r="F42" s="28"/>
      <c r="G42" s="28"/>
      <c r="I42" s="17"/>
      <c r="J42" s="17"/>
      <c r="K42" s="17"/>
      <c r="L42" s="17"/>
      <c r="M42" s="17"/>
    </row>
    <row r="43" spans="2:15" x14ac:dyDescent="0.25">
      <c r="B43" s="28"/>
      <c r="C43" s="28"/>
      <c r="D43" s="28"/>
      <c r="E43" s="28"/>
      <c r="F43" s="28"/>
      <c r="G43" s="28"/>
      <c r="I43" s="17"/>
      <c r="J43" s="17"/>
      <c r="K43" s="17"/>
      <c r="L43" s="17"/>
      <c r="M43" s="17"/>
    </row>
    <row r="44" spans="2:15" ht="15.75" x14ac:dyDescent="0.25">
      <c r="B44" s="64" t="s">
        <v>14</v>
      </c>
      <c r="C44" s="64"/>
      <c r="D44" s="64"/>
      <c r="E44" s="64"/>
      <c r="F44" s="64"/>
      <c r="G44" s="64"/>
      <c r="I44" s="17"/>
      <c r="J44" s="17"/>
      <c r="K44" s="17"/>
      <c r="L44" s="17"/>
      <c r="M44" s="17"/>
    </row>
    <row r="45" spans="2:15" x14ac:dyDescent="0.25">
      <c r="B45" s="65"/>
      <c r="C45" s="65"/>
      <c r="D45" s="65"/>
      <c r="E45" s="65"/>
      <c r="F45" s="65"/>
      <c r="G45" s="65"/>
      <c r="I45" s="7" t="s">
        <v>95</v>
      </c>
      <c r="J45" s="8"/>
      <c r="K45" s="7" t="s">
        <v>96</v>
      </c>
      <c r="L45" s="4"/>
      <c r="M45" s="7" t="s">
        <v>97</v>
      </c>
    </row>
    <row r="46" spans="2:15" x14ac:dyDescent="0.25">
      <c r="B46" s="66" t="s">
        <v>98</v>
      </c>
      <c r="C46" s="66"/>
      <c r="D46" s="66"/>
      <c r="E46" s="66"/>
      <c r="F46" s="66"/>
      <c r="G46" s="66"/>
      <c r="I46" s="17"/>
      <c r="J46" s="17"/>
      <c r="K46" s="17"/>
      <c r="L46" s="17"/>
      <c r="M46" s="17"/>
    </row>
    <row r="47" spans="2:15" ht="12.75" customHeight="1" x14ac:dyDescent="0.25">
      <c r="B47" s="65"/>
      <c r="C47" s="65"/>
      <c r="D47" s="65"/>
      <c r="E47" s="65"/>
      <c r="F47" s="65"/>
      <c r="G47" s="65"/>
      <c r="I47" s="17"/>
      <c r="J47" s="17"/>
      <c r="K47" s="17"/>
      <c r="L47" s="17"/>
      <c r="M47" s="17"/>
    </row>
    <row r="48" spans="2:15" x14ac:dyDescent="0.25">
      <c r="B48" s="59" t="s">
        <v>16</v>
      </c>
      <c r="C48" s="59"/>
      <c r="D48" s="59"/>
      <c r="E48" s="59"/>
      <c r="F48" s="59"/>
      <c r="G48" s="59"/>
      <c r="I48" s="22">
        <f>46266.42-7268</f>
        <v>38998.42</v>
      </c>
      <c r="J48" s="17"/>
      <c r="K48" s="22"/>
      <c r="L48" s="17"/>
      <c r="M48" s="15">
        <f>I48+K48</f>
        <v>38998.42</v>
      </c>
    </row>
    <row r="49" spans="2:14" x14ac:dyDescent="0.25">
      <c r="B49" s="65"/>
      <c r="C49" s="65"/>
      <c r="D49" s="65"/>
      <c r="E49" s="65"/>
      <c r="F49" s="65"/>
      <c r="G49" s="65"/>
      <c r="I49" s="17"/>
      <c r="J49" s="17"/>
      <c r="K49" s="17"/>
      <c r="L49" s="17"/>
      <c r="M49" s="18"/>
      <c r="N49" t="s">
        <v>9</v>
      </c>
    </row>
    <row r="50" spans="2:14" x14ac:dyDescent="0.25">
      <c r="B50" s="59" t="s">
        <v>17</v>
      </c>
      <c r="C50" s="59"/>
      <c r="D50" s="59"/>
      <c r="E50" s="59"/>
      <c r="F50" s="59"/>
      <c r="G50" s="59"/>
      <c r="I50" s="22"/>
      <c r="J50" s="17"/>
      <c r="K50" s="22">
        <f>28709.39-307</f>
        <v>28402.39</v>
      </c>
      <c r="L50" s="17"/>
      <c r="M50" s="15">
        <f>I50+K50</f>
        <v>28402.39</v>
      </c>
    </row>
    <row r="51" spans="2:14" x14ac:dyDescent="0.25">
      <c r="B51" s="65"/>
      <c r="C51" s="65"/>
      <c r="D51" s="65"/>
      <c r="E51" s="65"/>
      <c r="F51" s="65"/>
      <c r="G51" s="65"/>
      <c r="I51" s="17"/>
      <c r="J51" s="17"/>
      <c r="K51" s="17"/>
      <c r="L51" s="17"/>
      <c r="M51" s="18"/>
    </row>
    <row r="52" spans="2:14" x14ac:dyDescent="0.25">
      <c r="B52" s="67" t="s">
        <v>18</v>
      </c>
      <c r="C52" s="67"/>
      <c r="D52" s="67"/>
      <c r="E52" s="67"/>
      <c r="F52" s="67"/>
      <c r="G52" s="67"/>
      <c r="I52" s="24">
        <f>I48+I50</f>
        <v>38998.42</v>
      </c>
      <c r="J52" s="17"/>
      <c r="K52" s="24">
        <f>K48+K50</f>
        <v>28402.39</v>
      </c>
      <c r="L52" s="17"/>
      <c r="M52" s="24">
        <f>M48+M50</f>
        <v>67400.81</v>
      </c>
    </row>
    <row r="53" spans="2:14" ht="13.5" customHeight="1" x14ac:dyDescent="0.25">
      <c r="B53" s="65"/>
      <c r="C53" s="65"/>
      <c r="D53" s="65"/>
      <c r="E53" s="65"/>
      <c r="F53" s="65"/>
      <c r="G53" s="65"/>
      <c r="I53" s="17"/>
      <c r="J53" s="17"/>
      <c r="K53" s="17"/>
      <c r="L53" s="17"/>
      <c r="M53" s="17"/>
    </row>
    <row r="54" spans="2:14" x14ac:dyDescent="0.25">
      <c r="B54" s="66" t="s">
        <v>19</v>
      </c>
      <c r="C54" s="66"/>
      <c r="D54" s="66"/>
      <c r="E54" s="66"/>
      <c r="F54" s="66"/>
      <c r="G54" s="66"/>
      <c r="I54" s="17"/>
      <c r="J54" s="17"/>
      <c r="K54" s="17" t="s">
        <v>9</v>
      </c>
      <c r="L54" s="17"/>
      <c r="M54" s="17"/>
    </row>
    <row r="55" spans="2:14" ht="9" customHeight="1" x14ac:dyDescent="0.25">
      <c r="B55" s="65"/>
      <c r="C55" s="65"/>
      <c r="D55" s="65"/>
      <c r="E55" s="65"/>
      <c r="F55" s="65"/>
      <c r="G55" s="65"/>
      <c r="I55" s="17"/>
      <c r="J55" s="17"/>
      <c r="K55" s="17"/>
      <c r="L55" s="17"/>
      <c r="M55" s="17"/>
    </row>
    <row r="56" spans="2:14" x14ac:dyDescent="0.25">
      <c r="B56" s="59" t="s">
        <v>20</v>
      </c>
      <c r="C56" s="59"/>
      <c r="D56" s="59"/>
      <c r="E56" s="59"/>
      <c r="F56" s="59"/>
      <c r="G56" s="59"/>
      <c r="I56" s="22">
        <v>6182.52</v>
      </c>
      <c r="J56" s="17"/>
      <c r="K56" s="22">
        <v>6631.22</v>
      </c>
      <c r="L56" s="17"/>
      <c r="M56" s="15">
        <f>I56+K56</f>
        <v>12813.740000000002</v>
      </c>
    </row>
    <row r="57" spans="2:14" ht="11.25" customHeight="1" x14ac:dyDescent="0.25">
      <c r="B57" s="65"/>
      <c r="C57" s="65"/>
      <c r="D57" s="65"/>
      <c r="E57" s="65"/>
      <c r="F57" s="65"/>
      <c r="G57" s="65"/>
      <c r="I57" s="17"/>
      <c r="J57" s="17"/>
      <c r="K57" s="17"/>
      <c r="L57" s="17"/>
      <c r="M57" s="17"/>
    </row>
    <row r="58" spans="2:14" x14ac:dyDescent="0.25">
      <c r="B58" s="59" t="s">
        <v>21</v>
      </c>
      <c r="C58" s="59"/>
      <c r="D58" s="59"/>
      <c r="E58" s="59"/>
      <c r="F58" s="59"/>
      <c r="G58" s="59"/>
      <c r="I58" s="22"/>
      <c r="J58" s="17"/>
      <c r="K58" s="22"/>
      <c r="L58" s="17"/>
      <c r="M58" s="15">
        <f>I58+K58</f>
        <v>0</v>
      </c>
    </row>
    <row r="59" spans="2:14" ht="9" customHeight="1" x14ac:dyDescent="0.25">
      <c r="B59" s="65"/>
      <c r="C59" s="65"/>
      <c r="D59" s="65"/>
      <c r="E59" s="65"/>
      <c r="F59" s="65"/>
      <c r="G59" s="65"/>
      <c r="I59" s="17"/>
      <c r="J59" s="17"/>
      <c r="K59" s="17"/>
      <c r="L59" s="17"/>
      <c r="M59" s="17"/>
    </row>
    <row r="60" spans="2:14" x14ac:dyDescent="0.25">
      <c r="B60" s="59" t="s">
        <v>22</v>
      </c>
      <c r="C60" s="59"/>
      <c r="D60" s="59"/>
      <c r="E60" s="59"/>
      <c r="F60" s="59"/>
      <c r="G60" s="59"/>
      <c r="I60" s="22"/>
      <c r="J60" s="17"/>
      <c r="K60" s="22"/>
      <c r="L60" s="17"/>
      <c r="M60" s="15">
        <f>I60+K60</f>
        <v>0</v>
      </c>
    </row>
    <row r="61" spans="2:14" ht="11.25" customHeight="1" x14ac:dyDescent="0.25">
      <c r="B61" s="65"/>
      <c r="C61" s="65"/>
      <c r="D61" s="65"/>
      <c r="E61" s="65"/>
      <c r="F61" s="65"/>
      <c r="G61" s="65"/>
      <c r="I61" s="17"/>
      <c r="J61" s="17"/>
      <c r="K61" s="17"/>
      <c r="L61" s="17"/>
      <c r="M61" s="17"/>
    </row>
    <row r="62" spans="2:14" x14ac:dyDescent="0.25">
      <c r="B62" s="59" t="s">
        <v>23</v>
      </c>
      <c r="C62" s="59"/>
      <c r="D62" s="59"/>
      <c r="E62" s="59"/>
      <c r="F62" s="59"/>
      <c r="G62" s="59"/>
      <c r="I62" s="29"/>
      <c r="J62" s="17"/>
      <c r="K62" s="29">
        <v>1903.32</v>
      </c>
      <c r="L62" s="17"/>
      <c r="M62" s="15">
        <f>I62+K62</f>
        <v>1903.32</v>
      </c>
    </row>
    <row r="63" spans="2:14" ht="12" customHeight="1" x14ac:dyDescent="0.25">
      <c r="B63" s="65"/>
      <c r="C63" s="65"/>
      <c r="D63" s="65"/>
      <c r="E63" s="65"/>
      <c r="F63" s="65"/>
      <c r="G63" s="65"/>
      <c r="I63" s="17"/>
      <c r="J63" s="17"/>
      <c r="K63" s="17"/>
      <c r="L63" s="17"/>
      <c r="M63" s="17"/>
    </row>
    <row r="64" spans="2:14" x14ac:dyDescent="0.25">
      <c r="B64" s="59" t="s">
        <v>24</v>
      </c>
      <c r="C64" s="59"/>
      <c r="D64" s="59"/>
      <c r="E64" s="59"/>
      <c r="F64" s="59"/>
      <c r="G64" s="59"/>
      <c r="I64" s="22">
        <f>4503.31+4776.28+337.65</f>
        <v>9617.24</v>
      </c>
      <c r="J64" s="17"/>
      <c r="K64" s="22">
        <v>8409.3700000000008</v>
      </c>
      <c r="L64" s="17"/>
      <c r="M64" s="15">
        <f>I64+K64</f>
        <v>18026.61</v>
      </c>
    </row>
    <row r="65" spans="2:15" ht="10.5" customHeight="1" x14ac:dyDescent="0.25">
      <c r="B65" s="65"/>
      <c r="C65" s="65"/>
      <c r="D65" s="65"/>
      <c r="E65" s="65"/>
      <c r="F65" s="65"/>
      <c r="G65" s="65"/>
      <c r="I65" s="17"/>
      <c r="J65" s="17"/>
      <c r="K65" s="17"/>
      <c r="L65" s="17"/>
      <c r="M65" s="17"/>
    </row>
    <row r="66" spans="2:15" x14ac:dyDescent="0.25">
      <c r="B66" s="59" t="s">
        <v>25</v>
      </c>
      <c r="C66" s="59"/>
      <c r="D66" s="59"/>
      <c r="E66" s="59"/>
      <c r="F66" s="59"/>
      <c r="G66" s="59"/>
      <c r="I66" s="22"/>
      <c r="J66" s="17"/>
      <c r="K66" s="22"/>
      <c r="L66" s="17"/>
      <c r="M66" s="15">
        <f>I66+K66</f>
        <v>0</v>
      </c>
      <c r="O66" t="s">
        <v>9</v>
      </c>
    </row>
    <row r="67" spans="2:15" ht="12" customHeight="1" x14ac:dyDescent="0.25">
      <c r="B67" s="30"/>
      <c r="C67" s="30"/>
      <c r="D67" s="30"/>
      <c r="E67" s="30"/>
      <c r="F67" s="30"/>
      <c r="G67" s="30"/>
      <c r="I67" s="17"/>
      <c r="J67" s="17"/>
      <c r="K67" s="17"/>
      <c r="L67" s="17"/>
      <c r="M67" s="17"/>
    </row>
    <row r="68" spans="2:15" x14ac:dyDescent="0.25">
      <c r="B68" s="67" t="s">
        <v>26</v>
      </c>
      <c r="C68" s="67"/>
      <c r="D68" s="67"/>
      <c r="E68" s="67"/>
      <c r="F68" s="67"/>
      <c r="G68" s="67"/>
      <c r="I68" s="24">
        <f>I56+I58+I60+I62+I64+I66</f>
        <v>15799.76</v>
      </c>
      <c r="J68" s="17"/>
      <c r="K68" s="24">
        <f>K56+K58+K60+K62+K64+K66</f>
        <v>16943.910000000003</v>
      </c>
      <c r="L68" s="17"/>
      <c r="M68" s="24">
        <f>M56+M58+M60+M62+M64+M66</f>
        <v>32743.670000000002</v>
      </c>
    </row>
    <row r="69" spans="2:15" ht="10.9" customHeight="1" x14ac:dyDescent="0.25">
      <c r="B69" s="65"/>
      <c r="C69" s="65"/>
      <c r="D69" s="65"/>
      <c r="E69" s="65"/>
      <c r="F69" s="65"/>
      <c r="G69" s="65"/>
      <c r="I69" s="17"/>
      <c r="J69" s="17"/>
      <c r="K69" s="17"/>
      <c r="L69" s="17"/>
      <c r="M69" s="17"/>
    </row>
    <row r="70" spans="2:15" ht="11.25" customHeight="1" x14ac:dyDescent="0.25">
      <c r="B70" s="58"/>
      <c r="C70" s="58"/>
      <c r="D70" s="58"/>
      <c r="E70" s="58"/>
      <c r="F70" s="58"/>
      <c r="G70" s="58"/>
      <c r="I70" s="17"/>
      <c r="J70" s="17"/>
      <c r="K70" s="17"/>
      <c r="L70" s="17"/>
      <c r="M70" s="17"/>
    </row>
    <row r="71" spans="2:15" ht="15.75" x14ac:dyDescent="0.25">
      <c r="B71" s="68" t="s">
        <v>27</v>
      </c>
      <c r="C71" s="68"/>
      <c r="D71" s="68"/>
      <c r="E71" s="68"/>
      <c r="F71" s="68"/>
      <c r="G71" s="68"/>
      <c r="I71" s="31">
        <f>I68+I52</f>
        <v>54798.18</v>
      </c>
      <c r="J71" s="17"/>
      <c r="K71" s="31">
        <f>K68+K52</f>
        <v>45346.3</v>
      </c>
      <c r="L71" s="17"/>
      <c r="M71" s="31">
        <f>M52+M68</f>
        <v>100144.48</v>
      </c>
      <c r="O71" t="s">
        <v>9</v>
      </c>
    </row>
    <row r="72" spans="2:15" ht="10.15" customHeight="1" x14ac:dyDescent="0.25">
      <c r="B72" s="65"/>
      <c r="C72" s="65"/>
      <c r="D72" s="65"/>
      <c r="E72" s="65"/>
      <c r="F72" s="65"/>
      <c r="G72" s="65"/>
      <c r="I72" s="17"/>
      <c r="J72" s="17"/>
      <c r="K72" s="17"/>
      <c r="L72" s="17"/>
      <c r="M72" s="17"/>
      <c r="O72" t="s">
        <v>9</v>
      </c>
    </row>
    <row r="73" spans="2:15" ht="15.75" x14ac:dyDescent="0.25">
      <c r="B73" s="72" t="s">
        <v>28</v>
      </c>
      <c r="C73" s="72"/>
      <c r="D73" s="72"/>
      <c r="E73" s="72"/>
      <c r="F73" s="72"/>
      <c r="G73" s="72"/>
      <c r="I73" s="31">
        <f>I33-I71</f>
        <v>3483.9800000000032</v>
      </c>
      <c r="J73" s="17"/>
      <c r="K73" s="31">
        <f>K33-K71</f>
        <v>8684.57</v>
      </c>
      <c r="L73" s="17"/>
      <c r="M73" s="31">
        <f>M33-M71</f>
        <v>12168.550000000003</v>
      </c>
      <c r="O73" s="32" t="s">
        <v>9</v>
      </c>
    </row>
    <row r="74" spans="2:15" ht="12.75" customHeight="1" x14ac:dyDescent="0.25">
      <c r="B74" s="73"/>
      <c r="C74" s="73"/>
      <c r="D74" s="73"/>
      <c r="E74" s="73"/>
      <c r="F74" s="73"/>
      <c r="G74" s="73"/>
      <c r="I74" s="17"/>
      <c r="J74" s="17"/>
      <c r="K74" s="17"/>
      <c r="L74" s="17"/>
      <c r="M74" s="33"/>
      <c r="O74" t="s">
        <v>9</v>
      </c>
    </row>
    <row r="75" spans="2:15" x14ac:dyDescent="0.25">
      <c r="B75" s="59" t="s">
        <v>29</v>
      </c>
      <c r="C75" s="59"/>
      <c r="D75" s="59"/>
      <c r="E75" s="59"/>
      <c r="F75" s="59"/>
      <c r="G75" s="59"/>
      <c r="I75" s="29"/>
      <c r="J75" s="17"/>
      <c r="K75" s="29"/>
      <c r="L75" s="17"/>
      <c r="M75" s="15">
        <f>I75-K75</f>
        <v>0</v>
      </c>
    </row>
    <row r="76" spans="2:15" ht="10.5" customHeight="1" x14ac:dyDescent="0.25">
      <c r="B76" s="74"/>
      <c r="C76" s="74"/>
      <c r="D76" s="74"/>
      <c r="E76" s="74"/>
      <c r="F76" s="74"/>
      <c r="G76" s="74"/>
      <c r="I76" s="17"/>
      <c r="J76" s="17"/>
      <c r="K76" s="17"/>
      <c r="L76" s="17"/>
      <c r="M76" s="33"/>
    </row>
    <row r="77" spans="2:15" x14ac:dyDescent="0.25">
      <c r="B77" s="59" t="s">
        <v>30</v>
      </c>
      <c r="C77" s="59"/>
      <c r="D77" s="59"/>
      <c r="E77" s="59"/>
      <c r="F77" s="59"/>
      <c r="G77" s="59"/>
      <c r="I77" s="29"/>
      <c r="J77" s="17"/>
      <c r="K77" s="29"/>
      <c r="L77" s="17"/>
      <c r="M77" s="15">
        <f>I77-K77</f>
        <v>0</v>
      </c>
      <c r="O77" s="32" t="s">
        <v>9</v>
      </c>
    </row>
    <row r="78" spans="2:15" ht="9.75" customHeight="1" x14ac:dyDescent="0.25">
      <c r="B78" s="69"/>
      <c r="C78" s="69"/>
      <c r="D78" s="69"/>
      <c r="E78" s="69"/>
      <c r="F78" s="69"/>
      <c r="G78" s="69"/>
    </row>
    <row r="79" spans="2:15" ht="15.75" x14ac:dyDescent="0.25">
      <c r="B79" s="70" t="s">
        <v>31</v>
      </c>
      <c r="C79" s="70"/>
      <c r="D79" s="70"/>
      <c r="E79" s="70"/>
      <c r="F79" s="70"/>
      <c r="G79" s="70"/>
      <c r="I79" s="31">
        <f>I73+I75-I77</f>
        <v>3483.9800000000032</v>
      </c>
      <c r="K79" s="31">
        <f>K73+K75-K77</f>
        <v>8684.57</v>
      </c>
      <c r="M79" s="31">
        <f>M73+M75-M77</f>
        <v>12168.550000000003</v>
      </c>
    </row>
    <row r="80" spans="2:15" x14ac:dyDescent="0.25">
      <c r="N80" t="s">
        <v>9</v>
      </c>
    </row>
    <row r="81" spans="12:15" ht="15" customHeight="1" x14ac:dyDescent="0.25">
      <c r="L81" s="71" t="s">
        <v>99</v>
      </c>
      <c r="M81" s="71"/>
      <c r="N81" s="71"/>
      <c r="O81" s="71"/>
    </row>
    <row r="82" spans="12:15" x14ac:dyDescent="0.25">
      <c r="L82" s="71"/>
      <c r="M82" s="71"/>
      <c r="N82" s="71"/>
      <c r="O82" s="71"/>
    </row>
  </sheetData>
  <mergeCells count="64">
    <mergeCell ref="B77:G77"/>
    <mergeCell ref="B78:G78"/>
    <mergeCell ref="B79:G79"/>
    <mergeCell ref="L81:O82"/>
    <mergeCell ref="B72:G72"/>
    <mergeCell ref="B73:G73"/>
    <mergeCell ref="B74:G74"/>
    <mergeCell ref="B75:G75"/>
    <mergeCell ref="B76:G76"/>
    <mergeCell ref="B66:G66"/>
    <mergeCell ref="B68:G68"/>
    <mergeCell ref="B69:G69"/>
    <mergeCell ref="B70:G70"/>
    <mergeCell ref="B71:G71"/>
    <mergeCell ref="B61:G61"/>
    <mergeCell ref="B62:G62"/>
    <mergeCell ref="B63:G63"/>
    <mergeCell ref="B64:G64"/>
    <mergeCell ref="B65:G65"/>
    <mergeCell ref="B56:G56"/>
    <mergeCell ref="B57:G57"/>
    <mergeCell ref="B58:G58"/>
    <mergeCell ref="B59:G59"/>
    <mergeCell ref="B60:G60"/>
    <mergeCell ref="B51:G51"/>
    <mergeCell ref="B52:G52"/>
    <mergeCell ref="B53:G53"/>
    <mergeCell ref="B54:G54"/>
    <mergeCell ref="B55:G55"/>
    <mergeCell ref="B46:G46"/>
    <mergeCell ref="B47:G47"/>
    <mergeCell ref="B48:G48"/>
    <mergeCell ref="B49:G49"/>
    <mergeCell ref="B50:G50"/>
    <mergeCell ref="B32:G32"/>
    <mergeCell ref="B33:G33"/>
    <mergeCell ref="B34:G34"/>
    <mergeCell ref="B44:G44"/>
    <mergeCell ref="B45:G45"/>
    <mergeCell ref="B27:G27"/>
    <mergeCell ref="B28:G28"/>
    <mergeCell ref="B29:G29"/>
    <mergeCell ref="B30:G30"/>
    <mergeCell ref="B31:G31"/>
    <mergeCell ref="B22:G22"/>
    <mergeCell ref="B23:G23"/>
    <mergeCell ref="B24:G24"/>
    <mergeCell ref="B25:G25"/>
    <mergeCell ref="B26:G26"/>
    <mergeCell ref="B17:G17"/>
    <mergeCell ref="B18:G18"/>
    <mergeCell ref="B19:G19"/>
    <mergeCell ref="B20:G20"/>
    <mergeCell ref="B21:G21"/>
    <mergeCell ref="B12:G12"/>
    <mergeCell ref="B13:G13"/>
    <mergeCell ref="B14:G14"/>
    <mergeCell ref="B15:G15"/>
    <mergeCell ref="B16:G16"/>
    <mergeCell ref="B5:H5"/>
    <mergeCell ref="I5:K5"/>
    <mergeCell ref="I6:K6"/>
    <mergeCell ref="I8:K8"/>
    <mergeCell ref="B10:G10"/>
  </mergeCells>
  <pageMargins left="0.118055555555556" right="0.31527777777777799" top="0.35416666666666702" bottom="0.35416666666666702" header="0.51180555555555496" footer="0.51180555555555496"/>
  <pageSetup paperSize="9" scale="84" firstPageNumber="0" orientation="landscape" horizontalDpi="300" verticalDpi="300" r:id="rId1"/>
  <rowBreaks count="1" manualBreakCount="1">
    <brk id="34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V166"/>
  <sheetViews>
    <sheetView topLeftCell="A94" zoomScale="90" zoomScaleNormal="90" workbookViewId="0">
      <selection activeCell="O11" sqref="O11"/>
    </sheetView>
  </sheetViews>
  <sheetFormatPr defaultColWidth="8.7109375" defaultRowHeight="15" x14ac:dyDescent="0.25"/>
  <cols>
    <col min="1" max="1" width="4.7109375" customWidth="1"/>
    <col min="6" max="6" width="25.28515625" customWidth="1"/>
    <col min="7" max="7" width="4.140625" hidden="1" customWidth="1"/>
    <col min="8" max="8" width="2.7109375" style="34" customWidth="1"/>
    <col min="9" max="9" width="14.28515625" customWidth="1"/>
    <col min="10" max="10" width="2.140625" customWidth="1"/>
    <col min="11" max="11" width="12.42578125" customWidth="1"/>
    <col min="12" max="12" width="1.28515625" customWidth="1"/>
    <col min="13" max="13" width="1.85546875" customWidth="1"/>
    <col min="14" max="14" width="13.140625" customWidth="1"/>
  </cols>
  <sheetData>
    <row r="3" spans="2:22" x14ac:dyDescent="0.25">
      <c r="B3" s="75"/>
      <c r="C3" s="75"/>
      <c r="D3" s="75"/>
      <c r="E3" s="75"/>
      <c r="F3" s="75"/>
      <c r="G3" s="75"/>
      <c r="H3" s="75"/>
      <c r="I3" s="75"/>
    </row>
    <row r="4" spans="2:22" ht="15.75" x14ac:dyDescent="0.25">
      <c r="B4" s="76"/>
      <c r="C4" s="76"/>
      <c r="D4" s="76"/>
      <c r="E4" s="76"/>
      <c r="F4" s="76"/>
      <c r="G4" s="76"/>
      <c r="H4" s="76"/>
      <c r="I4" s="76"/>
      <c r="J4" s="76"/>
      <c r="K4" s="35"/>
      <c r="L4" s="35"/>
      <c r="M4" s="35"/>
    </row>
    <row r="5" spans="2:22" x14ac:dyDescent="0.25">
      <c r="B5" s="1"/>
      <c r="C5" s="1"/>
      <c r="D5" s="1"/>
      <c r="E5" s="1"/>
      <c r="F5" s="1"/>
      <c r="G5" s="1"/>
      <c r="H5" s="36"/>
      <c r="I5" s="1"/>
      <c r="J5" s="1"/>
      <c r="K5" s="1"/>
      <c r="L5" s="1"/>
      <c r="M5" s="1"/>
    </row>
    <row r="6" spans="2:22" x14ac:dyDescent="0.25">
      <c r="B6" s="1"/>
      <c r="C6" s="1"/>
      <c r="D6" s="1"/>
      <c r="E6" s="1"/>
      <c r="F6" s="1"/>
      <c r="G6" s="1"/>
      <c r="H6" s="36"/>
      <c r="I6" s="1"/>
      <c r="J6" s="1"/>
      <c r="K6" s="1"/>
      <c r="L6" s="1"/>
      <c r="M6" s="1"/>
    </row>
    <row r="7" spans="2:22" x14ac:dyDescent="0.25">
      <c r="B7" s="1"/>
      <c r="C7" s="1"/>
      <c r="D7" s="1"/>
      <c r="E7" s="1"/>
      <c r="F7" s="1"/>
      <c r="G7" s="1"/>
      <c r="H7" s="36"/>
      <c r="I7" s="1"/>
      <c r="J7" s="1"/>
      <c r="K7" s="1"/>
      <c r="L7" s="1"/>
      <c r="M7" s="1"/>
    </row>
    <row r="8" spans="2:22" x14ac:dyDescent="0.25">
      <c r="B8" s="1"/>
      <c r="C8" s="1"/>
      <c r="D8" s="1"/>
      <c r="E8" s="1"/>
      <c r="F8" s="1"/>
      <c r="G8" s="1"/>
      <c r="H8" s="36"/>
      <c r="I8" s="1"/>
      <c r="J8" s="1"/>
      <c r="K8" s="1"/>
      <c r="L8" s="1"/>
      <c r="M8" s="1"/>
    </row>
    <row r="9" spans="2:22" x14ac:dyDescent="0.25">
      <c r="B9" s="1"/>
      <c r="C9" s="1"/>
      <c r="D9" s="1"/>
      <c r="E9" s="1"/>
      <c r="F9" s="1"/>
      <c r="G9" s="1"/>
      <c r="H9" s="36"/>
      <c r="I9" s="1"/>
      <c r="J9" s="1"/>
      <c r="K9" s="1"/>
      <c r="L9" s="1"/>
      <c r="M9" s="1"/>
    </row>
    <row r="10" spans="2:22" ht="15.75" x14ac:dyDescent="0.25">
      <c r="B10" s="77" t="s">
        <v>32</v>
      </c>
      <c r="C10" s="77"/>
      <c r="D10" s="77"/>
      <c r="E10" s="77"/>
      <c r="F10" s="77"/>
      <c r="G10" s="77"/>
      <c r="H10" s="77"/>
      <c r="I10" s="77"/>
      <c r="J10" s="37"/>
      <c r="K10" s="37"/>
      <c r="L10" s="37"/>
      <c r="M10" s="37"/>
      <c r="N10" s="38" t="s">
        <v>33</v>
      </c>
      <c r="O10" s="39">
        <v>2023</v>
      </c>
      <c r="P10" s="78"/>
      <c r="Q10" s="78"/>
      <c r="R10" s="78"/>
      <c r="S10" s="78"/>
      <c r="T10" s="78"/>
      <c r="U10" s="78"/>
      <c r="V10" s="78"/>
    </row>
    <row r="12" spans="2:22" x14ac:dyDescent="0.25">
      <c r="B12" s="79" t="s">
        <v>34</v>
      </c>
      <c r="C12" s="79"/>
      <c r="D12" s="79"/>
      <c r="E12" s="79"/>
      <c r="F12" s="79"/>
      <c r="G12" s="79"/>
      <c r="I12" s="40" t="s">
        <v>95</v>
      </c>
      <c r="J12" s="8"/>
      <c r="K12" s="41" t="s">
        <v>96</v>
      </c>
      <c r="L12" s="8"/>
      <c r="M12" s="8"/>
      <c r="N12" s="41" t="s">
        <v>97</v>
      </c>
    </row>
    <row r="13" spans="2:22" x14ac:dyDescent="0.25">
      <c r="B13" s="80" t="s">
        <v>35</v>
      </c>
      <c r="C13" s="80"/>
      <c r="D13" s="80"/>
      <c r="E13" s="80"/>
      <c r="F13" s="80"/>
      <c r="G13" s="80"/>
    </row>
    <row r="14" spans="2:22" ht="7.5" customHeight="1" x14ac:dyDescent="0.25">
      <c r="B14" s="81"/>
      <c r="C14" s="81"/>
      <c r="D14" s="81"/>
      <c r="E14" s="81"/>
      <c r="F14" s="81"/>
      <c r="G14" s="81"/>
    </row>
    <row r="15" spans="2:22" x14ac:dyDescent="0.25">
      <c r="B15" s="82" t="s">
        <v>36</v>
      </c>
      <c r="C15" s="82"/>
      <c r="D15" s="82"/>
      <c r="E15" s="82"/>
      <c r="F15" s="82"/>
      <c r="G15" s="82"/>
    </row>
    <row r="16" spans="2:22" ht="9" customHeight="1" x14ac:dyDescent="0.25">
      <c r="B16" s="58"/>
      <c r="C16" s="58"/>
      <c r="D16" s="58"/>
      <c r="E16" s="58"/>
      <c r="F16" s="58"/>
      <c r="G16" s="58"/>
    </row>
    <row r="17" spans="2:14" x14ac:dyDescent="0.25">
      <c r="B17" s="83" t="s">
        <v>37</v>
      </c>
      <c r="C17" s="83"/>
      <c r="D17" s="83"/>
      <c r="E17" s="83"/>
      <c r="F17" s="83"/>
      <c r="G17" s="83"/>
      <c r="H17" s="42"/>
      <c r="I17" s="43"/>
      <c r="J17" s="13"/>
      <c r="K17" s="22"/>
      <c r="L17" s="13"/>
      <c r="M17" s="13"/>
      <c r="N17" s="22">
        <f>I17+K17</f>
        <v>0</v>
      </c>
    </row>
    <row r="18" spans="2:14" ht="10.5" customHeight="1" x14ac:dyDescent="0.25">
      <c r="B18" s="60"/>
      <c r="C18" s="60"/>
      <c r="D18" s="60"/>
      <c r="E18" s="60"/>
      <c r="F18" s="60"/>
      <c r="G18" s="60"/>
      <c r="I18" s="44"/>
      <c r="J18" s="23"/>
      <c r="K18" s="44"/>
      <c r="L18" s="23"/>
      <c r="M18" s="23"/>
      <c r="N18" s="44"/>
    </row>
    <row r="19" spans="2:14" x14ac:dyDescent="0.25">
      <c r="B19" s="83" t="s">
        <v>38</v>
      </c>
      <c r="C19" s="83"/>
      <c r="D19" s="83"/>
      <c r="E19" s="83"/>
      <c r="F19" s="83"/>
      <c r="G19" s="83"/>
      <c r="H19" s="42"/>
      <c r="I19" s="45"/>
      <c r="K19" s="22"/>
      <c r="N19" s="22">
        <f>I19+K19</f>
        <v>0</v>
      </c>
    </row>
    <row r="20" spans="2:14" ht="10.5" customHeight="1" x14ac:dyDescent="0.25">
      <c r="B20" s="60"/>
      <c r="C20" s="60"/>
      <c r="D20" s="60"/>
      <c r="E20" s="60"/>
      <c r="F20" s="60"/>
      <c r="G20" s="60"/>
      <c r="I20" s="16"/>
      <c r="J20" s="17"/>
      <c r="K20" s="16"/>
      <c r="L20" s="17"/>
      <c r="M20" s="17"/>
      <c r="N20" s="16"/>
    </row>
    <row r="21" spans="2:14" x14ac:dyDescent="0.25">
      <c r="B21" s="83" t="s">
        <v>39</v>
      </c>
      <c r="C21" s="83"/>
      <c r="D21" s="83"/>
      <c r="E21" s="83"/>
      <c r="F21" s="83"/>
      <c r="G21" s="83"/>
      <c r="H21" s="42"/>
      <c r="I21" s="43"/>
      <c r="J21" s="14"/>
      <c r="K21" s="22"/>
      <c r="L21" s="14"/>
      <c r="M21" s="14"/>
      <c r="N21" s="22">
        <f>I21+K21</f>
        <v>0</v>
      </c>
    </row>
    <row r="22" spans="2:14" ht="10.5" customHeight="1" x14ac:dyDescent="0.25">
      <c r="B22" s="84"/>
      <c r="C22" s="84"/>
      <c r="D22" s="84"/>
      <c r="E22" s="84"/>
      <c r="F22" s="84"/>
      <c r="G22" s="84"/>
      <c r="I22" s="44"/>
      <c r="J22" s="23"/>
      <c r="K22" s="44"/>
      <c r="L22" s="23"/>
      <c r="M22" s="23"/>
      <c r="N22" s="44"/>
    </row>
    <row r="23" spans="2:14" x14ac:dyDescent="0.25">
      <c r="B23" s="85" t="s">
        <v>40</v>
      </c>
      <c r="C23" s="85"/>
      <c r="D23" s="85"/>
      <c r="E23" s="85"/>
      <c r="F23" s="85"/>
      <c r="G23" s="85"/>
      <c r="I23" s="25">
        <f>I17+I19+I21</f>
        <v>0</v>
      </c>
      <c r="J23" s="23"/>
      <c r="K23" s="25">
        <f>K17+K19+K21</f>
        <v>0</v>
      </c>
      <c r="L23" s="23"/>
      <c r="M23" s="23"/>
      <c r="N23" s="25">
        <f>N17+N19+N21</f>
        <v>0</v>
      </c>
    </row>
    <row r="24" spans="2:14" ht="7.5" customHeight="1" x14ac:dyDescent="0.25">
      <c r="B24" s="65"/>
      <c r="C24" s="65"/>
      <c r="D24" s="65"/>
      <c r="E24" s="65"/>
      <c r="F24" s="65"/>
      <c r="G24" s="65"/>
      <c r="I24" s="17"/>
      <c r="J24" s="17"/>
      <c r="K24" s="17"/>
      <c r="L24" s="17"/>
      <c r="M24" s="17"/>
      <c r="N24" s="17"/>
    </row>
    <row r="25" spans="2:14" x14ac:dyDescent="0.25">
      <c r="B25" s="82" t="s">
        <v>41</v>
      </c>
      <c r="C25" s="82"/>
      <c r="D25" s="82"/>
      <c r="E25" s="82"/>
      <c r="F25" s="82"/>
      <c r="G25" s="82"/>
      <c r="I25" s="44"/>
      <c r="J25" s="23"/>
      <c r="K25" s="44"/>
      <c r="L25" s="23"/>
      <c r="M25" s="23"/>
      <c r="N25" s="44"/>
    </row>
    <row r="26" spans="2:14" ht="6.75" customHeight="1" x14ac:dyDescent="0.25">
      <c r="B26" s="58"/>
      <c r="C26" s="58"/>
      <c r="D26" s="58"/>
      <c r="E26" s="58"/>
      <c r="F26" s="58"/>
      <c r="G26" s="58"/>
      <c r="I26" s="46"/>
      <c r="J26" s="17"/>
      <c r="K26" s="17"/>
      <c r="L26" s="17"/>
      <c r="M26" s="17"/>
      <c r="N26" s="17"/>
    </row>
    <row r="27" spans="2:14" x14ac:dyDescent="0.25">
      <c r="B27" s="83" t="s">
        <v>42</v>
      </c>
      <c r="C27" s="83"/>
      <c r="D27" s="83"/>
      <c r="E27" s="83"/>
      <c r="F27" s="83"/>
      <c r="G27" s="83"/>
      <c r="H27" s="42"/>
      <c r="I27" s="45"/>
      <c r="J27" s="23"/>
      <c r="K27" s="22"/>
      <c r="L27" s="23"/>
      <c r="M27" s="23"/>
      <c r="N27" s="22">
        <f>I27+K27</f>
        <v>0</v>
      </c>
    </row>
    <row r="28" spans="2:14" ht="10.5" customHeight="1" x14ac:dyDescent="0.25">
      <c r="B28" s="60"/>
      <c r="C28" s="60"/>
      <c r="D28" s="60"/>
      <c r="E28" s="60"/>
      <c r="F28" s="60"/>
      <c r="G28" s="60"/>
      <c r="I28" s="17"/>
      <c r="J28" s="17"/>
      <c r="K28" s="17"/>
      <c r="L28" s="17"/>
      <c r="M28" s="17"/>
      <c r="N28" s="17"/>
    </row>
    <row r="29" spans="2:14" x14ac:dyDescent="0.25">
      <c r="B29" s="83" t="s">
        <v>43</v>
      </c>
      <c r="C29" s="83"/>
      <c r="D29" s="83"/>
      <c r="E29" s="83"/>
      <c r="F29" s="83"/>
      <c r="G29" s="83"/>
      <c r="H29" s="42"/>
      <c r="I29" s="45"/>
      <c r="J29" s="23"/>
      <c r="K29" s="22"/>
      <c r="L29" s="23"/>
      <c r="M29" s="23"/>
      <c r="N29" s="22">
        <f>I29+K29</f>
        <v>0</v>
      </c>
    </row>
    <row r="30" spans="2:14" ht="10.5" customHeight="1" x14ac:dyDescent="0.25">
      <c r="B30" s="84"/>
      <c r="C30" s="84"/>
      <c r="D30" s="84"/>
      <c r="E30" s="84"/>
      <c r="F30" s="84"/>
      <c r="G30" s="84"/>
      <c r="I30" s="17"/>
      <c r="J30" s="17"/>
      <c r="K30" s="17"/>
      <c r="L30" s="17"/>
      <c r="M30" s="17"/>
      <c r="N30" s="17"/>
    </row>
    <row r="31" spans="2:14" x14ac:dyDescent="0.25">
      <c r="B31" s="85" t="s">
        <v>44</v>
      </c>
      <c r="C31" s="85"/>
      <c r="D31" s="85"/>
      <c r="E31" s="85"/>
      <c r="F31" s="85"/>
      <c r="G31" s="85"/>
      <c r="I31" s="25">
        <f>I27+I29</f>
        <v>0</v>
      </c>
      <c r="J31" s="23"/>
      <c r="K31" s="25">
        <f>K27+K29</f>
        <v>0</v>
      </c>
      <c r="L31" s="23"/>
      <c r="M31" s="23"/>
      <c r="N31" s="25">
        <f>N27+N29</f>
        <v>0</v>
      </c>
    </row>
    <row r="32" spans="2:14" ht="9" customHeight="1" x14ac:dyDescent="0.25">
      <c r="B32" s="65"/>
      <c r="C32" s="65"/>
      <c r="D32" s="65"/>
      <c r="E32" s="65"/>
      <c r="F32" s="65"/>
      <c r="G32" s="65"/>
      <c r="I32" s="17"/>
      <c r="J32" s="17"/>
      <c r="K32" s="17"/>
      <c r="L32" s="17"/>
      <c r="M32" s="17"/>
      <c r="N32" s="17"/>
    </row>
    <row r="33" spans="2:14" x14ac:dyDescent="0.25">
      <c r="B33" s="82" t="s">
        <v>45</v>
      </c>
      <c r="C33" s="82"/>
      <c r="D33" s="82"/>
      <c r="E33" s="82"/>
      <c r="F33" s="82"/>
      <c r="G33" s="82"/>
      <c r="I33" s="44"/>
      <c r="J33" s="23"/>
      <c r="K33" s="44"/>
      <c r="L33" s="23"/>
      <c r="M33" s="23"/>
      <c r="N33" s="44"/>
    </row>
    <row r="34" spans="2:14" ht="6" customHeight="1" x14ac:dyDescent="0.25">
      <c r="B34" s="58"/>
      <c r="C34" s="58"/>
      <c r="D34" s="58"/>
      <c r="E34" s="58"/>
      <c r="F34" s="58"/>
      <c r="G34" s="58"/>
      <c r="I34" s="17"/>
      <c r="J34" s="17"/>
      <c r="K34" s="17"/>
      <c r="L34" s="17"/>
      <c r="M34" s="17"/>
      <c r="N34" s="17"/>
    </row>
    <row r="35" spans="2:14" x14ac:dyDescent="0.25">
      <c r="B35" s="83" t="s">
        <v>46</v>
      </c>
      <c r="C35" s="83"/>
      <c r="D35" s="83"/>
      <c r="E35" s="83"/>
      <c r="F35" s="83"/>
      <c r="G35" s="83"/>
      <c r="H35" s="42"/>
      <c r="I35" s="45"/>
      <c r="J35" s="17"/>
      <c r="K35" s="22"/>
      <c r="L35" s="17"/>
      <c r="M35" s="17"/>
      <c r="N35" s="22">
        <f>I35+K35</f>
        <v>0</v>
      </c>
    </row>
    <row r="36" spans="2:14" ht="10.5" customHeight="1" x14ac:dyDescent="0.25">
      <c r="B36" s="60"/>
      <c r="C36" s="60"/>
      <c r="D36" s="60"/>
      <c r="E36" s="60"/>
      <c r="F36" s="60"/>
      <c r="G36" s="60"/>
      <c r="I36" s="17"/>
      <c r="J36" s="17"/>
      <c r="K36" s="17"/>
      <c r="L36" s="17"/>
      <c r="M36" s="17"/>
      <c r="N36" s="17"/>
    </row>
    <row r="37" spans="2:14" x14ac:dyDescent="0.25">
      <c r="B37" s="83" t="s">
        <v>47</v>
      </c>
      <c r="C37" s="83"/>
      <c r="D37" s="83"/>
      <c r="E37" s="83"/>
      <c r="F37" s="83"/>
      <c r="G37" s="83"/>
      <c r="H37" s="42"/>
      <c r="I37" s="45"/>
      <c r="J37" s="17"/>
      <c r="K37" s="22"/>
      <c r="L37" s="17"/>
      <c r="M37" s="17"/>
      <c r="N37" s="22">
        <f>I37+K37</f>
        <v>0</v>
      </c>
    </row>
    <row r="38" spans="2:14" ht="10.5" customHeight="1" x14ac:dyDescent="0.25">
      <c r="B38" s="84"/>
      <c r="C38" s="84"/>
      <c r="D38" s="84"/>
      <c r="E38" s="84"/>
      <c r="F38" s="84"/>
      <c r="G38" s="84"/>
      <c r="I38" s="17"/>
      <c r="J38" s="17"/>
      <c r="K38" s="17"/>
      <c r="L38" s="17"/>
      <c r="M38" s="17"/>
      <c r="N38" s="17"/>
    </row>
    <row r="39" spans="2:14" x14ac:dyDescent="0.25">
      <c r="B39" s="85" t="s">
        <v>48</v>
      </c>
      <c r="C39" s="85"/>
      <c r="D39" s="85"/>
      <c r="E39" s="85"/>
      <c r="F39" s="85"/>
      <c r="G39" s="85"/>
      <c r="I39" s="25">
        <f>I35+I37</f>
        <v>0</v>
      </c>
      <c r="J39" s="17"/>
      <c r="K39" s="25">
        <f>K35+K37</f>
        <v>0</v>
      </c>
      <c r="L39" s="17"/>
      <c r="M39" s="17"/>
      <c r="N39" s="25">
        <f>N35+N37</f>
        <v>0</v>
      </c>
    </row>
    <row r="40" spans="2:14" x14ac:dyDescent="0.25">
      <c r="B40" s="86"/>
      <c r="C40" s="86"/>
      <c r="D40" s="86"/>
      <c r="E40" s="86"/>
      <c r="F40" s="86"/>
      <c r="G40" s="86"/>
      <c r="I40" s="17"/>
      <c r="J40" s="17"/>
      <c r="K40" s="17"/>
      <c r="L40" s="17"/>
      <c r="M40" s="17"/>
      <c r="N40" s="17"/>
    </row>
    <row r="41" spans="2:14" x14ac:dyDescent="0.25">
      <c r="B41" s="87" t="s">
        <v>49</v>
      </c>
      <c r="C41" s="87"/>
      <c r="D41" s="87"/>
      <c r="E41" s="87"/>
      <c r="F41" s="87"/>
      <c r="G41" s="87"/>
      <c r="H41" s="47"/>
      <c r="I41" s="48">
        <f>SUM(I23,I31,I39)</f>
        <v>0</v>
      </c>
      <c r="J41" s="17"/>
      <c r="K41" s="48">
        <f>SUM(K23,K31,K39)</f>
        <v>0</v>
      </c>
      <c r="L41" s="17"/>
      <c r="M41" s="17"/>
      <c r="N41" s="25">
        <f>SUM(N23,N31,N39)</f>
        <v>0</v>
      </c>
    </row>
    <row r="42" spans="2:14" x14ac:dyDescent="0.25">
      <c r="B42" s="88"/>
      <c r="C42" s="88"/>
      <c r="D42" s="88"/>
      <c r="E42" s="88"/>
      <c r="F42" s="88"/>
      <c r="G42" s="88"/>
      <c r="I42" s="17"/>
      <c r="J42" s="17"/>
      <c r="K42" s="17"/>
      <c r="L42" s="17"/>
      <c r="M42" s="17"/>
      <c r="N42" s="17"/>
    </row>
    <row r="43" spans="2:14" x14ac:dyDescent="0.25">
      <c r="B43" s="30"/>
      <c r="C43" s="30"/>
      <c r="D43" s="30"/>
      <c r="E43" s="30"/>
      <c r="F43" s="30"/>
      <c r="G43" s="30"/>
      <c r="I43" s="17"/>
      <c r="J43" s="17"/>
      <c r="K43" s="17"/>
      <c r="L43" s="17"/>
      <c r="M43" s="17"/>
      <c r="N43" s="17"/>
    </row>
    <row r="44" spans="2:14" x14ac:dyDescent="0.25">
      <c r="B44" s="30"/>
      <c r="C44" s="30"/>
      <c r="D44" s="30"/>
      <c r="E44" s="30"/>
      <c r="F44" s="30"/>
      <c r="G44" s="30"/>
      <c r="I44" s="17"/>
      <c r="J44" s="17"/>
      <c r="K44" s="17"/>
      <c r="L44" s="17"/>
      <c r="M44" s="17"/>
      <c r="N44" s="17"/>
    </row>
    <row r="45" spans="2:14" x14ac:dyDescent="0.25">
      <c r="B45" s="30"/>
      <c r="C45" s="30"/>
      <c r="D45" s="30"/>
      <c r="E45" s="30"/>
      <c r="F45" s="30"/>
      <c r="G45" s="30"/>
      <c r="I45" s="17"/>
      <c r="J45" s="17"/>
      <c r="K45" s="17"/>
      <c r="L45" s="17"/>
      <c r="M45" s="17"/>
      <c r="N45" s="17"/>
    </row>
    <row r="46" spans="2:14" x14ac:dyDescent="0.25">
      <c r="B46" s="30"/>
      <c r="C46" s="30"/>
      <c r="D46" s="30"/>
      <c r="E46" s="30"/>
      <c r="F46" s="30"/>
      <c r="G46" s="30"/>
      <c r="I46" s="17"/>
      <c r="J46" s="17"/>
      <c r="K46" s="17"/>
      <c r="L46" s="17"/>
      <c r="M46" s="17"/>
      <c r="N46" s="17"/>
    </row>
    <row r="47" spans="2:14" x14ac:dyDescent="0.25">
      <c r="B47" s="30"/>
      <c r="C47" s="30"/>
      <c r="D47" s="30"/>
      <c r="E47" s="30"/>
      <c r="F47" s="30"/>
      <c r="G47" s="30"/>
      <c r="I47" s="17"/>
      <c r="J47" s="17"/>
      <c r="K47" s="17"/>
      <c r="L47" s="17"/>
      <c r="M47" s="17"/>
      <c r="N47" s="17"/>
    </row>
    <row r="48" spans="2:14" x14ac:dyDescent="0.25">
      <c r="B48" s="30"/>
      <c r="C48" s="30"/>
      <c r="D48" s="30"/>
      <c r="E48" s="30"/>
      <c r="F48" s="30"/>
      <c r="G48" s="30"/>
      <c r="I48" s="17"/>
      <c r="J48" s="17"/>
      <c r="K48" s="17"/>
      <c r="L48" s="17"/>
      <c r="M48" s="17"/>
      <c r="N48" s="17"/>
    </row>
    <row r="49" spans="2:14" x14ac:dyDescent="0.25">
      <c r="B49" s="30"/>
      <c r="C49" s="30"/>
      <c r="D49" s="30"/>
      <c r="E49" s="30"/>
      <c r="F49" s="30"/>
      <c r="G49" s="30"/>
      <c r="I49" s="17"/>
      <c r="J49" s="17"/>
      <c r="K49" s="17"/>
      <c r="L49" s="17"/>
      <c r="M49" s="17"/>
      <c r="N49" s="17"/>
    </row>
    <row r="50" spans="2:14" x14ac:dyDescent="0.25">
      <c r="B50" s="30"/>
      <c r="C50" s="30"/>
      <c r="D50" s="30"/>
      <c r="E50" s="30"/>
      <c r="F50" s="30"/>
      <c r="G50" s="30"/>
      <c r="I50" s="17"/>
      <c r="J50" s="17"/>
      <c r="K50" s="17"/>
      <c r="L50" s="17"/>
      <c r="M50" s="17"/>
      <c r="N50" s="17"/>
    </row>
    <row r="51" spans="2:14" x14ac:dyDescent="0.25">
      <c r="B51" s="80" t="s">
        <v>50</v>
      </c>
      <c r="C51" s="80"/>
      <c r="D51" s="80"/>
      <c r="E51" s="80"/>
      <c r="F51" s="80"/>
      <c r="G51" s="80"/>
      <c r="J51" s="17"/>
      <c r="L51" s="17"/>
      <c r="M51" s="17"/>
    </row>
    <row r="52" spans="2:14" ht="15.75" x14ac:dyDescent="0.25">
      <c r="B52" s="81"/>
      <c r="C52" s="81"/>
      <c r="D52" s="81"/>
      <c r="E52" s="81"/>
      <c r="F52" s="81"/>
      <c r="G52" s="81"/>
      <c r="I52" s="40" t="s">
        <v>95</v>
      </c>
      <c r="J52" s="8"/>
      <c r="K52" s="41" t="s">
        <v>96</v>
      </c>
      <c r="L52" s="8"/>
      <c r="M52" s="8"/>
      <c r="N52" s="41" t="s">
        <v>97</v>
      </c>
    </row>
    <row r="53" spans="2:14" x14ac:dyDescent="0.25">
      <c r="B53" s="82" t="s">
        <v>51</v>
      </c>
      <c r="C53" s="82"/>
      <c r="D53" s="82"/>
      <c r="E53" s="82"/>
      <c r="F53" s="82"/>
      <c r="G53" s="82"/>
      <c r="J53" s="17"/>
      <c r="L53" s="17"/>
      <c r="M53" s="17"/>
    </row>
    <row r="54" spans="2:14" ht="10.5" customHeight="1" x14ac:dyDescent="0.25">
      <c r="B54" s="65"/>
      <c r="C54" s="65"/>
      <c r="D54" s="65"/>
      <c r="E54" s="65"/>
      <c r="F54" s="65"/>
      <c r="G54" s="65"/>
      <c r="J54" s="17"/>
      <c r="L54" s="17"/>
      <c r="M54" s="17"/>
    </row>
    <row r="55" spans="2:14" x14ac:dyDescent="0.25">
      <c r="B55" s="83" t="s">
        <v>52</v>
      </c>
      <c r="C55" s="83"/>
      <c r="D55" s="83"/>
      <c r="E55" s="83"/>
      <c r="F55" s="83"/>
      <c r="G55" s="83"/>
      <c r="H55" s="47"/>
      <c r="I55" s="45"/>
      <c r="J55" s="17"/>
      <c r="K55" s="22"/>
      <c r="L55" s="17"/>
      <c r="M55" s="17"/>
      <c r="N55" s="22">
        <f>I55+K55</f>
        <v>0</v>
      </c>
    </row>
    <row r="56" spans="2:14" ht="9" customHeight="1" x14ac:dyDescent="0.25">
      <c r="B56" s="65"/>
      <c r="C56" s="65"/>
      <c r="D56" s="65"/>
      <c r="E56" s="65"/>
      <c r="F56" s="65"/>
      <c r="G56" s="65"/>
      <c r="J56" s="17"/>
      <c r="L56" s="17"/>
      <c r="M56" s="17"/>
    </row>
    <row r="57" spans="2:14" x14ac:dyDescent="0.25">
      <c r="B57" s="83" t="s">
        <v>53</v>
      </c>
      <c r="C57" s="83"/>
      <c r="D57" s="83"/>
      <c r="E57" s="83"/>
      <c r="F57" s="83"/>
      <c r="G57" s="83"/>
      <c r="H57" s="47"/>
      <c r="I57" s="45">
        <v>9367.76</v>
      </c>
      <c r="K57" s="22"/>
      <c r="N57" s="22">
        <f>I57+K57</f>
        <v>9367.76</v>
      </c>
    </row>
    <row r="58" spans="2:14" ht="10.5" customHeight="1" x14ac:dyDescent="0.25">
      <c r="B58" s="58"/>
      <c r="C58" s="58"/>
      <c r="D58" s="58"/>
      <c r="E58" s="58"/>
      <c r="F58" s="58"/>
      <c r="G58" s="58"/>
      <c r="I58" s="16"/>
      <c r="K58" s="16"/>
      <c r="N58" s="16"/>
    </row>
    <row r="59" spans="2:14" x14ac:dyDescent="0.25">
      <c r="B59" s="83" t="s">
        <v>54</v>
      </c>
      <c r="C59" s="83"/>
      <c r="D59" s="83"/>
      <c r="E59" s="83"/>
      <c r="F59" s="83"/>
      <c r="G59" s="83"/>
      <c r="H59" s="47"/>
      <c r="I59" s="45"/>
      <c r="K59" s="22"/>
      <c r="N59" s="22">
        <f>I59+K59</f>
        <v>0</v>
      </c>
    </row>
    <row r="60" spans="2:14" ht="9.75" customHeight="1" x14ac:dyDescent="0.25">
      <c r="B60" s="60"/>
      <c r="C60" s="60"/>
      <c r="D60" s="60"/>
      <c r="E60" s="60"/>
      <c r="F60" s="60"/>
      <c r="G60" s="60"/>
      <c r="I60" s="16"/>
      <c r="K60" s="16"/>
      <c r="N60" s="16"/>
    </row>
    <row r="61" spans="2:14" ht="15.75" customHeight="1" x14ac:dyDescent="0.25">
      <c r="B61" s="89" t="s">
        <v>55</v>
      </c>
      <c r="C61" s="89"/>
      <c r="D61" s="89"/>
      <c r="E61" s="89"/>
      <c r="F61" s="89"/>
      <c r="G61" s="89"/>
      <c r="H61" s="47"/>
      <c r="I61" s="45">
        <v>490</v>
      </c>
      <c r="K61" s="22">
        <v>5635.97</v>
      </c>
      <c r="N61" s="22">
        <f>I61+K61</f>
        <v>6125.97</v>
      </c>
    </row>
    <row r="62" spans="2:14" ht="11.25" customHeight="1" x14ac:dyDescent="0.25">
      <c r="B62" s="84"/>
      <c r="C62" s="84"/>
      <c r="D62" s="84"/>
      <c r="E62" s="84"/>
      <c r="F62" s="84"/>
      <c r="G62" s="84"/>
      <c r="I62" s="44"/>
      <c r="K62" s="44"/>
      <c r="N62" s="44"/>
    </row>
    <row r="63" spans="2:14" x14ac:dyDescent="0.25">
      <c r="B63" s="85" t="s">
        <v>56</v>
      </c>
      <c r="C63" s="85"/>
      <c r="D63" s="85"/>
      <c r="E63" s="85"/>
      <c r="F63" s="85"/>
      <c r="G63" s="85"/>
      <c r="I63" s="25">
        <f>I55+I57+I59+I61</f>
        <v>9857.76</v>
      </c>
      <c r="K63" s="25">
        <f>K55+K57+K59+K61</f>
        <v>5635.97</v>
      </c>
      <c r="N63" s="25">
        <f>N55+N57+N59+N61</f>
        <v>15493.73</v>
      </c>
    </row>
    <row r="64" spans="2:14" ht="9.75" customHeight="1" x14ac:dyDescent="0.25">
      <c r="B64" s="65"/>
      <c r="C64" s="65"/>
      <c r="D64" s="65"/>
      <c r="E64" s="65"/>
      <c r="F64" s="65"/>
      <c r="G64" s="65"/>
      <c r="I64" s="17"/>
      <c r="K64" s="17"/>
      <c r="N64" s="17"/>
    </row>
    <row r="65" spans="2:14" x14ac:dyDescent="0.25">
      <c r="B65" s="82" t="s">
        <v>57</v>
      </c>
      <c r="C65" s="82"/>
      <c r="D65" s="82"/>
      <c r="E65" s="82"/>
      <c r="F65" s="82"/>
      <c r="G65" s="82"/>
    </row>
    <row r="66" spans="2:14" ht="7.5" customHeight="1" x14ac:dyDescent="0.25">
      <c r="B66" s="58"/>
      <c r="C66" s="58"/>
      <c r="D66" s="58"/>
      <c r="E66" s="58"/>
      <c r="F66" s="58"/>
      <c r="G66" s="58"/>
    </row>
    <row r="67" spans="2:14" x14ac:dyDescent="0.25">
      <c r="B67" s="83" t="s">
        <v>58</v>
      </c>
      <c r="C67" s="83"/>
      <c r="D67" s="83"/>
      <c r="E67" s="83"/>
      <c r="F67" s="83"/>
      <c r="G67" s="83"/>
      <c r="H67" s="47"/>
      <c r="I67" s="45">
        <v>43325</v>
      </c>
      <c r="K67" s="22">
        <v>55267.15</v>
      </c>
      <c r="N67" s="22">
        <f>I67+K67</f>
        <v>98592.15</v>
      </c>
    </row>
    <row r="68" spans="2:14" ht="11.25" customHeight="1" x14ac:dyDescent="0.25">
      <c r="B68" s="60"/>
      <c r="C68" s="60"/>
      <c r="D68" s="60"/>
      <c r="E68" s="60"/>
      <c r="F68" s="60"/>
      <c r="G68" s="60"/>
      <c r="I68" s="44"/>
      <c r="K68" s="44"/>
      <c r="N68" s="44"/>
    </row>
    <row r="69" spans="2:14" x14ac:dyDescent="0.25">
      <c r="B69" s="83" t="s">
        <v>59</v>
      </c>
      <c r="C69" s="83"/>
      <c r="D69" s="83"/>
      <c r="E69" s="83"/>
      <c r="F69" s="83"/>
      <c r="G69" s="83"/>
      <c r="H69" s="47"/>
      <c r="I69" s="45"/>
      <c r="K69" s="22"/>
      <c r="N69" s="22">
        <f>I69+K69</f>
        <v>0</v>
      </c>
    </row>
    <row r="70" spans="2:14" ht="11.25" customHeight="1" x14ac:dyDescent="0.25">
      <c r="B70" s="60"/>
      <c r="C70" s="60"/>
      <c r="D70" s="60"/>
      <c r="E70" s="60"/>
      <c r="F70" s="60"/>
      <c r="G70" s="60"/>
      <c r="I70" s="16"/>
      <c r="K70" s="16"/>
      <c r="N70" s="16"/>
    </row>
    <row r="71" spans="2:14" x14ac:dyDescent="0.25">
      <c r="B71" s="83" t="s">
        <v>60</v>
      </c>
      <c r="C71" s="83"/>
      <c r="D71" s="83"/>
      <c r="E71" s="83"/>
      <c r="F71" s="83"/>
      <c r="G71" s="83"/>
      <c r="H71" s="47"/>
      <c r="I71" s="45"/>
      <c r="K71" s="22">
        <v>8803.07</v>
      </c>
      <c r="N71" s="22">
        <f>I71+K71</f>
        <v>8803.07</v>
      </c>
    </row>
    <row r="72" spans="2:14" ht="9.75" customHeight="1" x14ac:dyDescent="0.25">
      <c r="B72" s="90"/>
      <c r="C72" s="90"/>
      <c r="D72" s="90"/>
      <c r="E72" s="90"/>
      <c r="F72" s="90"/>
      <c r="G72" s="90"/>
    </row>
    <row r="73" spans="2:14" x14ac:dyDescent="0.25">
      <c r="B73" s="85" t="s">
        <v>61</v>
      </c>
      <c r="C73" s="85"/>
      <c r="D73" s="85"/>
      <c r="E73" s="85"/>
      <c r="F73" s="85"/>
      <c r="G73" s="85"/>
      <c r="H73" s="47"/>
      <c r="I73" s="48">
        <f>SUM(I67,I69,I71)</f>
        <v>43325</v>
      </c>
      <c r="K73" s="25">
        <f>SUM(K67,K69,K71)</f>
        <v>64070.22</v>
      </c>
      <c r="N73" s="25">
        <f>SUM(N67,N69,N71)</f>
        <v>107395.22</v>
      </c>
    </row>
    <row r="74" spans="2:14" ht="10.5" customHeight="1" x14ac:dyDescent="0.25">
      <c r="B74" s="69"/>
      <c r="C74" s="69"/>
      <c r="D74" s="69"/>
      <c r="E74" s="69"/>
      <c r="F74" s="69"/>
      <c r="G74" s="69"/>
    </row>
    <row r="75" spans="2:14" x14ac:dyDescent="0.25">
      <c r="B75" s="87" t="s">
        <v>62</v>
      </c>
      <c r="C75" s="87"/>
      <c r="D75" s="87"/>
      <c r="E75" s="87"/>
      <c r="F75" s="87"/>
      <c r="G75" s="87"/>
      <c r="H75" s="47"/>
      <c r="I75" s="48">
        <f>I63+I73</f>
        <v>53182.76</v>
      </c>
      <c r="K75" s="48">
        <f>K63+K73</f>
        <v>69706.19</v>
      </c>
      <c r="N75" s="25">
        <f>N63+N73</f>
        <v>122888.95</v>
      </c>
    </row>
    <row r="76" spans="2:14" x14ac:dyDescent="0.25">
      <c r="B76" s="91"/>
      <c r="C76" s="91"/>
      <c r="D76" s="91"/>
      <c r="E76" s="91"/>
      <c r="F76" s="91"/>
      <c r="G76" s="91"/>
    </row>
    <row r="77" spans="2:14" x14ac:dyDescent="0.25">
      <c r="B77" s="80" t="s">
        <v>63</v>
      </c>
      <c r="C77" s="80"/>
      <c r="D77" s="80"/>
      <c r="E77" s="80"/>
      <c r="F77" s="80"/>
      <c r="G77" s="80"/>
    </row>
    <row r="78" spans="2:14" ht="10.5" customHeight="1" x14ac:dyDescent="0.25">
      <c r="B78" s="92"/>
      <c r="C78" s="92"/>
      <c r="D78" s="92"/>
      <c r="E78" s="92"/>
      <c r="F78" s="92"/>
      <c r="G78" s="92"/>
    </row>
    <row r="79" spans="2:14" x14ac:dyDescent="0.25">
      <c r="B79" s="83" t="s">
        <v>64</v>
      </c>
      <c r="C79" s="83"/>
      <c r="D79" s="83"/>
      <c r="E79" s="83"/>
      <c r="F79" s="83"/>
      <c r="G79" s="83"/>
      <c r="H79" s="47"/>
      <c r="I79" s="45"/>
      <c r="K79" s="22"/>
      <c r="N79" s="22">
        <f>I79+K79</f>
        <v>0</v>
      </c>
    </row>
    <row r="80" spans="2:14" ht="9.75" customHeight="1" x14ac:dyDescent="0.25">
      <c r="B80" s="60"/>
      <c r="C80" s="60"/>
      <c r="D80" s="60"/>
      <c r="E80" s="60"/>
      <c r="F80" s="60"/>
      <c r="G80" s="60"/>
      <c r="I80" s="44"/>
      <c r="K80" s="44"/>
      <c r="N80" s="44"/>
    </row>
    <row r="81" spans="2:14" x14ac:dyDescent="0.25">
      <c r="B81" s="83" t="s">
        <v>65</v>
      </c>
      <c r="C81" s="83"/>
      <c r="D81" s="83"/>
      <c r="E81" s="83"/>
      <c r="F81" s="83"/>
      <c r="G81" s="83"/>
      <c r="H81" s="47"/>
      <c r="I81" s="45"/>
      <c r="K81" s="22"/>
      <c r="N81" s="22">
        <f>I81+K81</f>
        <v>0</v>
      </c>
    </row>
    <row r="82" spans="2:14" ht="8.25" customHeight="1" x14ac:dyDescent="0.25">
      <c r="B82" s="93"/>
      <c r="C82" s="93"/>
      <c r="D82" s="93"/>
      <c r="E82" s="93"/>
      <c r="F82" s="93"/>
      <c r="G82" s="93"/>
      <c r="I82" s="16"/>
      <c r="K82" s="16"/>
      <c r="N82" s="16"/>
    </row>
    <row r="83" spans="2:14" x14ac:dyDescent="0.25">
      <c r="B83" s="94" t="s">
        <v>66</v>
      </c>
      <c r="C83" s="94"/>
      <c r="D83" s="94"/>
      <c r="E83" s="94"/>
      <c r="F83" s="94"/>
      <c r="G83" s="94"/>
      <c r="I83" s="25">
        <f>SUM(I79,I81)</f>
        <v>0</v>
      </c>
      <c r="K83" s="25">
        <f>SUM(K79,K81)</f>
        <v>0</v>
      </c>
      <c r="N83" s="25">
        <f>SUM(N79,N81)</f>
        <v>0</v>
      </c>
    </row>
    <row r="84" spans="2:14" x14ac:dyDescent="0.25">
      <c r="B84" s="91"/>
      <c r="C84" s="91"/>
      <c r="D84" s="91"/>
      <c r="E84" s="91"/>
      <c r="F84" s="91"/>
      <c r="G84" s="91"/>
    </row>
    <row r="85" spans="2:14" x14ac:dyDescent="0.25">
      <c r="B85" s="95" t="s">
        <v>67</v>
      </c>
      <c r="C85" s="95"/>
      <c r="D85" s="95"/>
      <c r="E85" s="95"/>
      <c r="F85" s="95"/>
      <c r="G85" s="95"/>
      <c r="I85" s="25">
        <f>SUM(I41+I75+I83)</f>
        <v>53182.76</v>
      </c>
      <c r="K85" s="25">
        <f>SUM(K41+K75+K83)</f>
        <v>69706.19</v>
      </c>
      <c r="N85" s="25">
        <f>SUM(N41+N75+N83)</f>
        <v>122888.95</v>
      </c>
    </row>
    <row r="86" spans="2:14" x14ac:dyDescent="0.25">
      <c r="B86" s="69"/>
      <c r="C86" s="69"/>
      <c r="D86" s="69"/>
      <c r="E86" s="69"/>
      <c r="F86" s="69"/>
      <c r="G86" s="69"/>
    </row>
    <row r="87" spans="2:14" x14ac:dyDescent="0.25">
      <c r="B87" s="1"/>
      <c r="C87" s="1"/>
      <c r="D87" s="1"/>
      <c r="E87" s="1"/>
      <c r="F87" s="1"/>
      <c r="G87" s="1"/>
      <c r="I87" t="s">
        <v>9</v>
      </c>
      <c r="K87" t="s">
        <v>9</v>
      </c>
    </row>
    <row r="88" spans="2:14" x14ac:dyDescent="0.25">
      <c r="B88" s="1"/>
      <c r="C88" s="1"/>
      <c r="D88" s="1"/>
      <c r="E88" s="1"/>
      <c r="F88" s="1"/>
      <c r="G88" s="1"/>
      <c r="K88" s="51" t="s">
        <v>9</v>
      </c>
    </row>
    <row r="89" spans="2:14" x14ac:dyDescent="0.25">
      <c r="B89" s="1"/>
      <c r="C89" s="1"/>
      <c r="D89" s="1"/>
      <c r="E89" s="1"/>
      <c r="F89" s="1"/>
      <c r="G89" s="1"/>
    </row>
    <row r="90" spans="2:14" x14ac:dyDescent="0.25">
      <c r="B90" s="1"/>
      <c r="C90" s="1"/>
      <c r="D90" s="1"/>
      <c r="E90" s="1"/>
      <c r="F90" s="1"/>
      <c r="G90" s="1"/>
    </row>
    <row r="91" spans="2:14" x14ac:dyDescent="0.25">
      <c r="B91" s="1"/>
      <c r="C91" s="1"/>
      <c r="D91" s="1"/>
      <c r="E91" s="1"/>
      <c r="F91" s="1"/>
      <c r="G91" s="1"/>
    </row>
    <row r="92" spans="2:14" x14ac:dyDescent="0.25">
      <c r="B92" s="1"/>
      <c r="C92" s="1"/>
      <c r="D92" s="1"/>
      <c r="E92" s="1"/>
      <c r="F92" s="1"/>
      <c r="G92" s="1"/>
    </row>
    <row r="93" spans="2:14" x14ac:dyDescent="0.25">
      <c r="B93" s="1"/>
      <c r="C93" s="1"/>
      <c r="D93" s="1"/>
      <c r="E93" s="1"/>
      <c r="F93" s="1"/>
      <c r="G93" s="1"/>
    </row>
    <row r="94" spans="2:14" x14ac:dyDescent="0.25">
      <c r="B94" s="1"/>
      <c r="C94" s="1"/>
      <c r="D94" s="1"/>
      <c r="E94" s="1"/>
      <c r="F94" s="1"/>
      <c r="G94" s="1"/>
    </row>
    <row r="95" spans="2:14" x14ac:dyDescent="0.25">
      <c r="B95" s="95" t="s">
        <v>68</v>
      </c>
      <c r="C95" s="95"/>
      <c r="D95" s="95"/>
      <c r="E95" s="95"/>
      <c r="F95" s="95"/>
      <c r="G95" s="95"/>
      <c r="I95" s="49"/>
      <c r="N95" s="49"/>
    </row>
    <row r="96" spans="2:14" x14ac:dyDescent="0.25">
      <c r="B96" s="69"/>
      <c r="C96" s="69"/>
      <c r="D96" s="69"/>
      <c r="E96" s="69"/>
      <c r="F96" s="69"/>
      <c r="G96" s="69"/>
      <c r="I96" s="40" t="s">
        <v>95</v>
      </c>
      <c r="J96" s="8"/>
      <c r="K96" s="41" t="s">
        <v>96</v>
      </c>
      <c r="L96" s="8"/>
      <c r="M96" s="8"/>
      <c r="N96" s="41" t="s">
        <v>97</v>
      </c>
    </row>
    <row r="97" spans="2:14" ht="8.4499999999999993" customHeight="1" x14ac:dyDescent="0.25">
      <c r="B97" s="1"/>
      <c r="C97" s="1"/>
      <c r="D97" s="1"/>
      <c r="E97" s="1"/>
      <c r="F97" s="1"/>
      <c r="G97" s="1"/>
      <c r="I97" s="49"/>
      <c r="K97" s="49"/>
      <c r="N97" s="49"/>
    </row>
    <row r="98" spans="2:14" x14ac:dyDescent="0.25">
      <c r="B98" s="80" t="s">
        <v>69</v>
      </c>
      <c r="C98" s="80"/>
      <c r="D98" s="80"/>
      <c r="E98" s="80"/>
      <c r="F98" s="80"/>
      <c r="G98" s="80"/>
    </row>
    <row r="99" spans="2:14" ht="9.6" customHeight="1" x14ac:dyDescent="0.25">
      <c r="B99" s="81"/>
      <c r="C99" s="81"/>
      <c r="D99" s="81"/>
      <c r="E99" s="81"/>
      <c r="F99" s="81"/>
      <c r="G99" s="81"/>
    </row>
    <row r="100" spans="2:14" x14ac:dyDescent="0.25">
      <c r="B100" s="83" t="s">
        <v>70</v>
      </c>
      <c r="C100" s="83"/>
      <c r="D100" s="83"/>
      <c r="E100" s="83"/>
      <c r="F100" s="83"/>
      <c r="G100" s="83"/>
      <c r="H100" s="47"/>
      <c r="I100" s="43">
        <v>15000</v>
      </c>
      <c r="J100" s="13"/>
      <c r="K100" s="12"/>
      <c r="L100" s="13"/>
      <c r="M100" s="13"/>
      <c r="N100" s="22">
        <f>I100+K100</f>
        <v>15000</v>
      </c>
    </row>
    <row r="101" spans="2:14" ht="13.9" customHeight="1" x14ac:dyDescent="0.25">
      <c r="B101" s="65"/>
      <c r="C101" s="65"/>
      <c r="D101" s="65"/>
      <c r="E101" s="65"/>
      <c r="F101" s="65"/>
      <c r="G101" s="65"/>
      <c r="I101" s="44"/>
      <c r="J101" s="23"/>
      <c r="K101" s="44"/>
      <c r="L101" s="23"/>
      <c r="M101" s="23"/>
      <c r="N101" s="44"/>
    </row>
    <row r="102" spans="2:14" x14ac:dyDescent="0.25">
      <c r="B102" s="83" t="s">
        <v>71</v>
      </c>
      <c r="C102" s="83"/>
      <c r="D102" s="83"/>
      <c r="E102" s="83"/>
      <c r="F102" s="83"/>
      <c r="G102" s="83"/>
      <c r="H102" s="47"/>
      <c r="I102" s="45"/>
      <c r="K102" s="22"/>
      <c r="N102" s="22">
        <f>I102+K102</f>
        <v>0</v>
      </c>
    </row>
    <row r="103" spans="2:14" ht="13.15" customHeight="1" x14ac:dyDescent="0.25">
      <c r="B103" s="58"/>
      <c r="C103" s="58"/>
      <c r="D103" s="58"/>
      <c r="E103" s="58"/>
      <c r="F103" s="58"/>
      <c r="G103" s="58"/>
      <c r="I103" s="16"/>
      <c r="J103" s="17"/>
      <c r="K103" s="16"/>
      <c r="L103" s="17"/>
      <c r="M103" s="17"/>
      <c r="N103" s="16"/>
    </row>
    <row r="104" spans="2:14" x14ac:dyDescent="0.25">
      <c r="B104" s="83" t="s">
        <v>72</v>
      </c>
      <c r="C104" s="83"/>
      <c r="D104" s="83"/>
      <c r="E104" s="83"/>
      <c r="F104" s="83"/>
      <c r="G104" s="83"/>
      <c r="H104" s="47"/>
      <c r="I104" s="19">
        <v>32019</v>
      </c>
      <c r="J104" s="13"/>
      <c r="K104" s="22">
        <v>55637</v>
      </c>
      <c r="L104" s="13"/>
      <c r="M104" s="13"/>
      <c r="N104" s="22">
        <f>I104+K104</f>
        <v>87656</v>
      </c>
    </row>
    <row r="105" spans="2:14" x14ac:dyDescent="0.25">
      <c r="B105" s="60"/>
      <c r="C105" s="60"/>
      <c r="D105" s="60"/>
      <c r="E105" s="60"/>
      <c r="F105" s="60"/>
      <c r="G105" s="60"/>
      <c r="I105" s="16"/>
      <c r="J105" s="17"/>
      <c r="K105" s="16"/>
      <c r="L105" s="17"/>
      <c r="M105" s="17"/>
      <c r="N105" s="50"/>
    </row>
    <row r="106" spans="2:14" x14ac:dyDescent="0.25">
      <c r="B106" s="83" t="s">
        <v>73</v>
      </c>
      <c r="C106" s="83"/>
      <c r="D106" s="83"/>
      <c r="E106" s="83"/>
      <c r="F106" s="83"/>
      <c r="G106" s="83"/>
      <c r="H106" s="47"/>
      <c r="I106" s="19">
        <v>3484</v>
      </c>
      <c r="J106" s="13"/>
      <c r="K106" s="21">
        <v>8685</v>
      </c>
      <c r="L106" s="13"/>
      <c r="M106" s="13"/>
      <c r="N106" s="22">
        <f>I106+K106</f>
        <v>12169</v>
      </c>
    </row>
    <row r="107" spans="2:14" ht="12" customHeight="1" x14ac:dyDescent="0.25">
      <c r="B107" s="93"/>
      <c r="C107" s="93"/>
      <c r="D107" s="93"/>
      <c r="E107" s="93"/>
      <c r="F107" s="93"/>
      <c r="G107" s="93"/>
      <c r="I107" s="16"/>
      <c r="J107" s="17"/>
      <c r="K107" s="50"/>
      <c r="L107" s="17"/>
      <c r="M107" s="17"/>
      <c r="N107" s="50"/>
    </row>
    <row r="108" spans="2:14" x14ac:dyDescent="0.25">
      <c r="B108" s="96" t="s">
        <v>74</v>
      </c>
      <c r="C108" s="96"/>
      <c r="D108" s="96"/>
      <c r="E108" s="96"/>
      <c r="F108" s="96"/>
      <c r="G108" s="96"/>
      <c r="H108" s="47"/>
      <c r="I108" s="48">
        <f>SUM(I100,I102,I104,I106)</f>
        <v>50503</v>
      </c>
      <c r="J108" s="23"/>
      <c r="K108" s="25">
        <f>SUM(K100,K102,K104,K106)</f>
        <v>64322</v>
      </c>
      <c r="L108" s="23"/>
      <c r="M108" s="23"/>
      <c r="N108" s="25">
        <f>SUM(N100,N102,N104,N106)</f>
        <v>114825</v>
      </c>
    </row>
    <row r="109" spans="2:14" ht="10.15" customHeight="1" x14ac:dyDescent="0.25">
      <c r="B109" s="97"/>
      <c r="C109" s="97"/>
      <c r="D109" s="97"/>
      <c r="E109" s="97"/>
      <c r="F109" s="97"/>
      <c r="G109" s="97"/>
      <c r="I109" s="44"/>
      <c r="J109" s="23"/>
      <c r="K109" s="44"/>
      <c r="L109" s="23"/>
      <c r="M109" s="23"/>
      <c r="N109" s="44"/>
    </row>
    <row r="110" spans="2:14" x14ac:dyDescent="0.25">
      <c r="B110" s="80" t="s">
        <v>75</v>
      </c>
      <c r="C110" s="80"/>
      <c r="D110" s="80"/>
      <c r="E110" s="80"/>
      <c r="F110" s="80"/>
      <c r="G110" s="80"/>
      <c r="I110" s="44"/>
      <c r="J110" s="23"/>
      <c r="K110" s="44"/>
      <c r="L110" s="23"/>
      <c r="M110" s="23"/>
      <c r="N110" s="44"/>
    </row>
    <row r="111" spans="2:14" ht="9.75" customHeight="1" x14ac:dyDescent="0.25">
      <c r="B111" s="58"/>
      <c r="C111" s="58"/>
      <c r="D111" s="58"/>
      <c r="E111" s="58"/>
      <c r="F111" s="58"/>
      <c r="G111" s="58"/>
      <c r="I111" s="17"/>
      <c r="J111" s="17"/>
      <c r="K111" s="17"/>
      <c r="L111" s="17"/>
      <c r="M111" s="17"/>
      <c r="N111" s="17"/>
    </row>
    <row r="112" spans="2:14" x14ac:dyDescent="0.25">
      <c r="B112" s="83" t="s">
        <v>76</v>
      </c>
      <c r="C112" s="83"/>
      <c r="D112" s="83"/>
      <c r="E112" s="83"/>
      <c r="F112" s="83"/>
      <c r="G112" s="83"/>
      <c r="H112" s="47"/>
      <c r="I112" s="45"/>
      <c r="J112" s="23"/>
      <c r="K112" s="22"/>
      <c r="L112" s="23"/>
      <c r="M112" s="23"/>
      <c r="N112" s="22">
        <f>I112+K112</f>
        <v>0</v>
      </c>
    </row>
    <row r="113" spans="2:14" ht="11.45" customHeight="1" x14ac:dyDescent="0.25">
      <c r="B113" s="60"/>
      <c r="C113" s="60"/>
      <c r="D113" s="60"/>
      <c r="E113" s="60"/>
      <c r="F113" s="60"/>
      <c r="G113" s="60"/>
      <c r="I113" s="17"/>
      <c r="J113" s="17"/>
      <c r="K113" s="17"/>
      <c r="L113" s="17"/>
      <c r="M113" s="17"/>
      <c r="N113" s="17"/>
    </row>
    <row r="114" spans="2:14" x14ac:dyDescent="0.25">
      <c r="B114" s="83" t="s">
        <v>77</v>
      </c>
      <c r="C114" s="83"/>
      <c r="D114" s="83"/>
      <c r="E114" s="83"/>
      <c r="F114" s="83"/>
      <c r="G114" s="83"/>
      <c r="H114" s="47"/>
      <c r="I114" s="45"/>
      <c r="J114" s="23"/>
      <c r="K114" s="22"/>
      <c r="L114" s="23"/>
      <c r="M114" s="23"/>
      <c r="N114" s="22">
        <f>I114+K114</f>
        <v>0</v>
      </c>
    </row>
    <row r="115" spans="2:14" ht="12" customHeight="1" x14ac:dyDescent="0.25">
      <c r="B115" s="93"/>
      <c r="C115" s="93"/>
      <c r="D115" s="93"/>
      <c r="E115" s="93"/>
      <c r="F115" s="93"/>
      <c r="G115" s="93"/>
      <c r="I115" s="17"/>
      <c r="J115" s="17"/>
      <c r="K115" s="17"/>
      <c r="L115" s="17"/>
      <c r="M115" s="17"/>
      <c r="N115" s="17"/>
    </row>
    <row r="116" spans="2:14" x14ac:dyDescent="0.25">
      <c r="B116" s="96" t="s">
        <v>78</v>
      </c>
      <c r="C116" s="96"/>
      <c r="D116" s="96"/>
      <c r="E116" s="96"/>
      <c r="F116" s="96"/>
      <c r="G116" s="96"/>
      <c r="H116" s="47"/>
      <c r="I116" s="48">
        <f>I112+I114</f>
        <v>0</v>
      </c>
      <c r="J116" s="23"/>
      <c r="K116" s="48">
        <f>K112+K114</f>
        <v>0</v>
      </c>
      <c r="L116" s="23"/>
      <c r="M116" s="23"/>
      <c r="N116" s="48">
        <f>N112+N114</f>
        <v>0</v>
      </c>
    </row>
    <row r="117" spans="2:14" ht="12" customHeight="1" x14ac:dyDescent="0.25">
      <c r="B117" s="97"/>
      <c r="C117" s="97"/>
      <c r="D117" s="97"/>
      <c r="E117" s="97"/>
      <c r="F117" s="97"/>
      <c r="G117" s="97"/>
      <c r="I117" s="44"/>
      <c r="J117" s="23"/>
      <c r="K117" s="44"/>
      <c r="L117" s="23"/>
      <c r="M117" s="23"/>
      <c r="N117" s="44"/>
    </row>
    <row r="118" spans="2:14" x14ac:dyDescent="0.25">
      <c r="B118" s="80" t="s">
        <v>79</v>
      </c>
      <c r="C118" s="80"/>
      <c r="D118" s="80"/>
      <c r="E118" s="80"/>
      <c r="F118" s="80"/>
      <c r="G118" s="80"/>
      <c r="I118" s="44"/>
      <c r="K118" s="44"/>
      <c r="N118" s="44"/>
    </row>
    <row r="119" spans="2:14" ht="9" customHeight="1" x14ac:dyDescent="0.25">
      <c r="B119" s="58"/>
      <c r="C119" s="58"/>
      <c r="D119" s="58"/>
      <c r="E119" s="58"/>
      <c r="F119" s="58"/>
      <c r="G119" s="58"/>
      <c r="I119" s="17"/>
      <c r="K119" s="17"/>
      <c r="N119" s="17"/>
    </row>
    <row r="120" spans="2:14" x14ac:dyDescent="0.25">
      <c r="B120" s="83" t="s">
        <v>80</v>
      </c>
      <c r="C120" s="83"/>
      <c r="D120" s="83"/>
      <c r="E120" s="83"/>
      <c r="F120" s="83"/>
      <c r="G120" s="83"/>
      <c r="H120" s="47"/>
      <c r="I120" s="45"/>
      <c r="K120" s="22"/>
      <c r="N120" s="22">
        <f>I120+K120</f>
        <v>0</v>
      </c>
    </row>
    <row r="121" spans="2:14" ht="9" customHeight="1" x14ac:dyDescent="0.25">
      <c r="B121" s="93"/>
      <c r="C121" s="93"/>
      <c r="D121" s="93"/>
      <c r="E121" s="93"/>
      <c r="F121" s="93"/>
      <c r="G121" s="93"/>
      <c r="I121" s="17"/>
      <c r="K121" s="17"/>
      <c r="N121" s="17"/>
    </row>
    <row r="122" spans="2:14" x14ac:dyDescent="0.25">
      <c r="B122" s="96" t="s">
        <v>81</v>
      </c>
      <c r="C122" s="96"/>
      <c r="D122" s="96"/>
      <c r="E122" s="96"/>
      <c r="F122" s="96"/>
      <c r="G122" s="96"/>
      <c r="H122" s="47"/>
      <c r="I122" s="48">
        <f>I120</f>
        <v>0</v>
      </c>
      <c r="K122" s="25">
        <f>K120</f>
        <v>0</v>
      </c>
      <c r="N122" s="25">
        <f>N120</f>
        <v>0</v>
      </c>
    </row>
    <row r="123" spans="2:14" ht="9.6" customHeight="1" x14ac:dyDescent="0.25">
      <c r="B123" s="91"/>
      <c r="C123" s="91"/>
      <c r="D123" s="91"/>
      <c r="E123" s="91"/>
      <c r="F123" s="91"/>
      <c r="G123" s="91"/>
    </row>
    <row r="124" spans="2:14" ht="9.6" customHeight="1" x14ac:dyDescent="0.25">
      <c r="B124" s="1"/>
      <c r="C124" s="1"/>
      <c r="D124" s="1"/>
      <c r="E124" s="1"/>
      <c r="F124" s="1"/>
      <c r="G124" s="1"/>
    </row>
    <row r="125" spans="2:14" ht="9.6" customHeight="1" x14ac:dyDescent="0.25">
      <c r="B125" s="1"/>
      <c r="C125" s="1"/>
      <c r="D125" s="1"/>
      <c r="E125" s="1"/>
      <c r="F125" s="1"/>
      <c r="G125" s="1"/>
    </row>
    <row r="126" spans="2:14" ht="9.6" customHeight="1" x14ac:dyDescent="0.25">
      <c r="B126" s="1"/>
      <c r="C126" s="1"/>
      <c r="D126" s="1"/>
      <c r="E126" s="1"/>
      <c r="F126" s="1"/>
      <c r="G126" s="1"/>
    </row>
    <row r="127" spans="2:14" ht="26.25" customHeight="1" x14ac:dyDescent="0.25">
      <c r="B127" s="1"/>
      <c r="C127" s="1"/>
      <c r="D127" s="1"/>
      <c r="E127" s="1"/>
      <c r="F127" s="1"/>
      <c r="G127" s="1"/>
    </row>
    <row r="128" spans="2:14" ht="26.25" customHeight="1" x14ac:dyDescent="0.25">
      <c r="B128" s="1"/>
      <c r="C128" s="1"/>
      <c r="D128" s="1"/>
      <c r="E128" s="1"/>
      <c r="F128" s="1"/>
      <c r="G128" s="1"/>
    </row>
    <row r="129" spans="2:17" ht="26.25" customHeight="1" x14ac:dyDescent="0.25">
      <c r="B129" s="1"/>
      <c r="C129" s="1"/>
      <c r="D129" s="1"/>
      <c r="E129" s="1"/>
      <c r="F129" s="1"/>
      <c r="G129" s="1"/>
    </row>
    <row r="130" spans="2:17" ht="26.25" customHeight="1" x14ac:dyDescent="0.25">
      <c r="B130" s="1"/>
      <c r="C130" s="1"/>
      <c r="D130" s="1"/>
      <c r="E130" s="1"/>
      <c r="F130" s="1"/>
      <c r="G130" s="1"/>
    </row>
    <row r="131" spans="2:17" ht="26.25" customHeight="1" x14ac:dyDescent="0.25">
      <c r="B131" s="1"/>
      <c r="C131" s="1"/>
      <c r="D131" s="1"/>
      <c r="E131" s="1"/>
      <c r="F131" s="1"/>
      <c r="G131" s="1"/>
    </row>
    <row r="132" spans="2:17" x14ac:dyDescent="0.25">
      <c r="B132" s="80" t="s">
        <v>82</v>
      </c>
      <c r="C132" s="80"/>
      <c r="D132" s="80"/>
      <c r="E132" s="80"/>
      <c r="F132" s="80"/>
      <c r="G132" s="80"/>
      <c r="I132" s="40" t="s">
        <v>95</v>
      </c>
      <c r="J132" s="8"/>
      <c r="K132" s="41" t="s">
        <v>96</v>
      </c>
      <c r="L132" s="8"/>
      <c r="M132" s="8"/>
      <c r="N132" s="41" t="s">
        <v>97</v>
      </c>
    </row>
    <row r="133" spans="2:17" ht="7.9" customHeight="1" x14ac:dyDescent="0.25">
      <c r="B133" s="58"/>
      <c r="C133" s="58"/>
      <c r="D133" s="58"/>
      <c r="E133" s="58"/>
      <c r="F133" s="58"/>
      <c r="G133" s="58"/>
      <c r="I133" s="17"/>
      <c r="K133" s="17"/>
      <c r="N133" s="17"/>
    </row>
    <row r="134" spans="2:17" x14ac:dyDescent="0.25">
      <c r="B134" s="83" t="s">
        <v>83</v>
      </c>
      <c r="C134" s="83"/>
      <c r="D134" s="83"/>
      <c r="E134" s="83"/>
      <c r="F134" s="83"/>
      <c r="G134" s="83"/>
      <c r="H134" s="47"/>
      <c r="I134" s="45"/>
      <c r="K134" s="22"/>
      <c r="N134" s="22">
        <f>I134+K134</f>
        <v>0</v>
      </c>
    </row>
    <row r="135" spans="2:17" ht="13.15" customHeight="1" x14ac:dyDescent="0.25">
      <c r="B135" s="60"/>
      <c r="C135" s="60"/>
      <c r="D135" s="60"/>
      <c r="E135" s="60"/>
      <c r="F135" s="60"/>
      <c r="G135" s="60"/>
      <c r="I135" s="44"/>
      <c r="K135" s="44"/>
      <c r="N135" s="44"/>
    </row>
    <row r="136" spans="2:17" x14ac:dyDescent="0.25">
      <c r="B136" s="83" t="s">
        <v>84</v>
      </c>
      <c r="C136" s="83"/>
      <c r="D136" s="83"/>
      <c r="E136" s="83"/>
      <c r="F136" s="83"/>
      <c r="G136" s="83"/>
      <c r="H136" s="47"/>
      <c r="I136" s="45">
        <v>180</v>
      </c>
      <c r="K136" s="22">
        <v>2201.5</v>
      </c>
      <c r="N136" s="22">
        <f>I136+K136</f>
        <v>2381.5</v>
      </c>
      <c r="Q136" t="s">
        <v>9</v>
      </c>
    </row>
    <row r="137" spans="2:17" x14ac:dyDescent="0.25">
      <c r="B137" s="60"/>
      <c r="C137" s="60"/>
      <c r="D137" s="60"/>
      <c r="E137" s="60"/>
      <c r="F137" s="60"/>
      <c r="G137" s="60"/>
      <c r="I137" s="17"/>
      <c r="K137" s="17"/>
      <c r="N137" s="17"/>
    </row>
    <row r="138" spans="2:17" x14ac:dyDescent="0.25">
      <c r="B138" s="83" t="s">
        <v>85</v>
      </c>
      <c r="C138" s="83"/>
      <c r="D138" s="83"/>
      <c r="E138" s="83"/>
      <c r="F138" s="83"/>
      <c r="G138" s="83"/>
      <c r="H138" s="47"/>
      <c r="I138" s="45"/>
      <c r="K138" s="22"/>
      <c r="N138" s="22">
        <f>I138+K138</f>
        <v>0</v>
      </c>
      <c r="Q138" t="s">
        <v>9</v>
      </c>
    </row>
    <row r="139" spans="2:17" x14ac:dyDescent="0.25">
      <c r="B139" s="84"/>
      <c r="C139" s="84"/>
      <c r="D139" s="84"/>
      <c r="E139" s="84"/>
      <c r="F139" s="84"/>
      <c r="G139" s="84"/>
      <c r="I139" s="44"/>
      <c r="K139" s="44"/>
      <c r="N139" s="44"/>
    </row>
    <row r="140" spans="2:17" x14ac:dyDescent="0.25">
      <c r="B140" s="83" t="s">
        <v>86</v>
      </c>
      <c r="C140" s="83"/>
      <c r="D140" s="83"/>
      <c r="E140" s="83"/>
      <c r="F140" s="83"/>
      <c r="G140" s="83"/>
      <c r="H140" s="47"/>
      <c r="I140" s="45"/>
      <c r="K140" s="22"/>
      <c r="N140" s="22">
        <f>I140+K140</f>
        <v>0</v>
      </c>
      <c r="Q140" t="s">
        <v>9</v>
      </c>
    </row>
    <row r="141" spans="2:17" x14ac:dyDescent="0.25">
      <c r="B141" s="65"/>
      <c r="C141" s="65"/>
      <c r="D141" s="65"/>
      <c r="E141" s="65"/>
      <c r="F141" s="65"/>
      <c r="G141" s="65"/>
      <c r="I141" s="17"/>
      <c r="K141" s="17"/>
      <c r="N141" s="17"/>
    </row>
    <row r="142" spans="2:17" x14ac:dyDescent="0.25">
      <c r="B142" s="59" t="s">
        <v>87</v>
      </c>
      <c r="C142" s="59"/>
      <c r="D142" s="59"/>
      <c r="E142" s="59"/>
      <c r="F142" s="59"/>
      <c r="G142" s="59"/>
      <c r="H142" s="47"/>
      <c r="I142" s="22"/>
      <c r="K142" s="22"/>
      <c r="N142" s="22">
        <f>I142+K142</f>
        <v>0</v>
      </c>
      <c r="Q142" t="s">
        <v>9</v>
      </c>
    </row>
    <row r="143" spans="2:17" x14ac:dyDescent="0.25">
      <c r="B143" s="60"/>
      <c r="C143" s="60"/>
      <c r="D143" s="60"/>
      <c r="E143" s="60"/>
      <c r="F143" s="60"/>
      <c r="G143" s="60"/>
      <c r="I143" s="44"/>
      <c r="K143" s="44"/>
      <c r="N143" s="44"/>
    </row>
    <row r="144" spans="2:17" x14ac:dyDescent="0.25">
      <c r="B144" s="59" t="s">
        <v>88</v>
      </c>
      <c r="C144" s="59"/>
      <c r="D144" s="59"/>
      <c r="E144" s="59"/>
      <c r="F144" s="59"/>
      <c r="G144" s="59"/>
      <c r="H144" s="47"/>
      <c r="I144" s="22"/>
      <c r="K144" s="22"/>
      <c r="N144" s="22">
        <f>I144+K144</f>
        <v>0</v>
      </c>
      <c r="Q144" t="s">
        <v>9</v>
      </c>
    </row>
    <row r="145" spans="2:14" x14ac:dyDescent="0.25">
      <c r="B145" s="60"/>
      <c r="C145" s="60"/>
      <c r="D145" s="60"/>
      <c r="E145" s="60"/>
      <c r="F145" s="60"/>
      <c r="G145" s="60"/>
      <c r="I145" s="44"/>
      <c r="K145" s="44"/>
      <c r="N145" s="44"/>
    </row>
    <row r="146" spans="2:14" x14ac:dyDescent="0.25">
      <c r="B146" s="59" t="s">
        <v>89</v>
      </c>
      <c r="C146" s="59"/>
      <c r="D146" s="59"/>
      <c r="E146" s="59"/>
      <c r="F146" s="59"/>
      <c r="G146" s="59"/>
      <c r="H146" s="47"/>
      <c r="I146" s="22">
        <v>2500</v>
      </c>
      <c r="K146" s="22">
        <v>3182.5</v>
      </c>
      <c r="N146" s="22">
        <f>I146+K146</f>
        <v>5682.5</v>
      </c>
    </row>
    <row r="147" spans="2:14" x14ac:dyDescent="0.25">
      <c r="B147" s="60"/>
      <c r="C147" s="60"/>
      <c r="D147" s="60"/>
      <c r="E147" s="60"/>
      <c r="F147" s="60"/>
      <c r="G147" s="60"/>
      <c r="I147" s="17"/>
      <c r="K147" s="17"/>
      <c r="N147" s="17"/>
    </row>
    <row r="148" spans="2:14" x14ac:dyDescent="0.25">
      <c r="B148" s="94" t="s">
        <v>90</v>
      </c>
      <c r="C148" s="94"/>
      <c r="D148" s="94"/>
      <c r="E148" s="94"/>
      <c r="F148" s="94"/>
      <c r="G148" s="94"/>
      <c r="H148" s="47"/>
      <c r="I148" s="25">
        <f>I134+I136+I138+I140+I142+I144+I146</f>
        <v>2680</v>
      </c>
      <c r="K148" s="25">
        <f>K134+K136+K138+K140+K142+K144+K146</f>
        <v>5384</v>
      </c>
      <c r="N148" s="25">
        <f>N134+N136+N138+N140+N142+N144+N146</f>
        <v>8064</v>
      </c>
    </row>
    <row r="149" spans="2:14" x14ac:dyDescent="0.25">
      <c r="B149" s="91"/>
      <c r="C149" s="91"/>
      <c r="D149" s="91"/>
      <c r="E149" s="91"/>
      <c r="F149" s="91"/>
      <c r="G149" s="91"/>
    </row>
    <row r="150" spans="2:14" x14ac:dyDescent="0.25">
      <c r="B150" s="80" t="s">
        <v>63</v>
      </c>
      <c r="C150" s="80"/>
      <c r="D150" s="80"/>
      <c r="E150" s="80"/>
      <c r="F150" s="80"/>
      <c r="G150" s="80"/>
    </row>
    <row r="151" spans="2:14" ht="15.75" x14ac:dyDescent="0.25">
      <c r="B151" s="92"/>
      <c r="C151" s="92"/>
      <c r="D151" s="92"/>
      <c r="E151" s="92"/>
      <c r="F151" s="92"/>
      <c r="G151" s="92"/>
    </row>
    <row r="152" spans="2:14" x14ac:dyDescent="0.25">
      <c r="B152" s="59" t="s">
        <v>91</v>
      </c>
      <c r="C152" s="59"/>
      <c r="D152" s="59"/>
      <c r="E152" s="59"/>
      <c r="F152" s="59"/>
      <c r="G152" s="59"/>
      <c r="H152" s="47"/>
      <c r="I152" s="22"/>
      <c r="K152" s="22"/>
      <c r="N152" s="22">
        <f>I152+K152</f>
        <v>0</v>
      </c>
    </row>
    <row r="153" spans="2:14" x14ac:dyDescent="0.25">
      <c r="B153" s="60"/>
      <c r="C153" s="60"/>
      <c r="D153" s="60"/>
      <c r="E153" s="60"/>
      <c r="F153" s="60"/>
      <c r="G153" s="60"/>
      <c r="I153" s="44"/>
      <c r="K153" s="44"/>
      <c r="N153" s="44"/>
    </row>
    <row r="154" spans="2:14" x14ac:dyDescent="0.25">
      <c r="B154" s="59" t="s">
        <v>92</v>
      </c>
      <c r="C154" s="59"/>
      <c r="D154" s="59"/>
      <c r="E154" s="59"/>
      <c r="F154" s="59"/>
      <c r="G154" s="59"/>
      <c r="H154" s="47"/>
      <c r="I154" s="22"/>
      <c r="K154" s="22"/>
      <c r="N154" s="22">
        <f>I154+K154</f>
        <v>0</v>
      </c>
    </row>
    <row r="155" spans="2:14" x14ac:dyDescent="0.25">
      <c r="B155" s="93"/>
      <c r="C155" s="93"/>
      <c r="D155" s="93"/>
      <c r="E155" s="93"/>
      <c r="F155" s="93"/>
      <c r="G155" s="93"/>
      <c r="I155" s="16"/>
      <c r="K155" s="16"/>
      <c r="N155" s="16"/>
    </row>
    <row r="156" spans="2:14" x14ac:dyDescent="0.25">
      <c r="B156" s="94" t="s">
        <v>66</v>
      </c>
      <c r="C156" s="94"/>
      <c r="D156" s="94"/>
      <c r="E156" s="94"/>
      <c r="F156" s="94"/>
      <c r="G156" s="94"/>
      <c r="H156" s="47"/>
      <c r="I156" s="25">
        <f>SUM(I152,I154)</f>
        <v>0</v>
      </c>
      <c r="K156" s="25">
        <f>SUM(K152,K154)</f>
        <v>0</v>
      </c>
      <c r="N156" s="25">
        <f>SUM(N152,N154)</f>
        <v>0</v>
      </c>
    </row>
    <row r="157" spans="2:14" x14ac:dyDescent="0.25">
      <c r="B157" s="91"/>
      <c r="C157" s="91"/>
      <c r="D157" s="91"/>
      <c r="E157" s="91"/>
      <c r="F157" s="91"/>
      <c r="G157" s="91"/>
    </row>
    <row r="158" spans="2:14" x14ac:dyDescent="0.25">
      <c r="B158" s="95" t="s">
        <v>93</v>
      </c>
      <c r="C158" s="95"/>
      <c r="D158" s="95"/>
      <c r="E158" s="95"/>
      <c r="F158" s="95"/>
      <c r="G158" s="95"/>
      <c r="I158" s="25">
        <f>I108+I122+I148+I156</f>
        <v>53183</v>
      </c>
      <c r="K158" s="25">
        <f>SUM(K108+K116+K122+K148+K156)</f>
        <v>69706</v>
      </c>
      <c r="N158" s="25">
        <f>SUM(N108+N116+N122+N148+N156)</f>
        <v>122889</v>
      </c>
    </row>
    <row r="160" spans="2:14" x14ac:dyDescent="0.25">
      <c r="I160" s="51" t="s">
        <v>9</v>
      </c>
    </row>
    <row r="161" spans="9:16" ht="13.9" customHeight="1" x14ac:dyDescent="0.25">
      <c r="M161" s="71" t="s">
        <v>100</v>
      </c>
      <c r="N161" s="71"/>
      <c r="O161" s="71"/>
      <c r="P161" s="71"/>
    </row>
    <row r="162" spans="9:16" x14ac:dyDescent="0.25">
      <c r="M162" s="71"/>
      <c r="N162" s="71"/>
      <c r="O162" s="71"/>
      <c r="P162" s="71"/>
    </row>
    <row r="165" spans="9:16" x14ac:dyDescent="0.25">
      <c r="I165" s="51">
        <f>+I158-I85</f>
        <v>0.23999999999796273</v>
      </c>
      <c r="J165" s="51">
        <f t="shared" ref="J165:K165" si="0">+J158-J85</f>
        <v>0</v>
      </c>
      <c r="K165" s="51">
        <f t="shared" si="0"/>
        <v>-0.19000000000232831</v>
      </c>
    </row>
    <row r="166" spans="9:16" x14ac:dyDescent="0.25">
      <c r="I166" s="51"/>
    </row>
  </sheetData>
  <mergeCells count="127">
    <mergeCell ref="M161:P162"/>
    <mergeCell ref="B150:G150"/>
    <mergeCell ref="B151:G151"/>
    <mergeCell ref="B152:G152"/>
    <mergeCell ref="B153:G153"/>
    <mergeCell ref="B154:G154"/>
    <mergeCell ref="B155:G155"/>
    <mergeCell ref="B156:G156"/>
    <mergeCell ref="B157:G157"/>
    <mergeCell ref="B158:G158"/>
    <mergeCell ref="B141:G141"/>
    <mergeCell ref="B142:G142"/>
    <mergeCell ref="B143:G143"/>
    <mergeCell ref="B144:G144"/>
    <mergeCell ref="B145:G145"/>
    <mergeCell ref="B146:G146"/>
    <mergeCell ref="B147:G147"/>
    <mergeCell ref="B148:G148"/>
    <mergeCell ref="B149:G149"/>
    <mergeCell ref="B132:G132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B115:G115"/>
    <mergeCell ref="B116:G116"/>
    <mergeCell ref="B117:G117"/>
    <mergeCell ref="B118:G118"/>
    <mergeCell ref="B119:G119"/>
    <mergeCell ref="B120:G120"/>
    <mergeCell ref="B121:G121"/>
    <mergeCell ref="B122:G122"/>
    <mergeCell ref="B123:G123"/>
    <mergeCell ref="B106:G106"/>
    <mergeCell ref="B107:G107"/>
    <mergeCell ref="B108:G108"/>
    <mergeCell ref="B109:G109"/>
    <mergeCell ref="B110:G110"/>
    <mergeCell ref="B111:G111"/>
    <mergeCell ref="B112:G112"/>
    <mergeCell ref="B113:G113"/>
    <mergeCell ref="B114:G114"/>
    <mergeCell ref="B96:G96"/>
    <mergeCell ref="B98:G98"/>
    <mergeCell ref="B99:G99"/>
    <mergeCell ref="B100:G100"/>
    <mergeCell ref="B101:G101"/>
    <mergeCell ref="B102:G102"/>
    <mergeCell ref="B103:G103"/>
    <mergeCell ref="B104:G104"/>
    <mergeCell ref="B105:G105"/>
    <mergeCell ref="B79:G79"/>
    <mergeCell ref="B80:G80"/>
    <mergeCell ref="B81:G81"/>
    <mergeCell ref="B82:G82"/>
    <mergeCell ref="B83:G83"/>
    <mergeCell ref="B84:G84"/>
    <mergeCell ref="B85:G85"/>
    <mergeCell ref="B86:G86"/>
    <mergeCell ref="B95:G95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61:G61"/>
    <mergeCell ref="B62:G62"/>
    <mergeCell ref="B63:G63"/>
    <mergeCell ref="B64:G64"/>
    <mergeCell ref="B65:G65"/>
    <mergeCell ref="B66:G66"/>
    <mergeCell ref="B67:G67"/>
    <mergeCell ref="B68:G68"/>
    <mergeCell ref="B69:G69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35:G35"/>
    <mergeCell ref="B36:G36"/>
    <mergeCell ref="B37:G37"/>
    <mergeCell ref="B38:G38"/>
    <mergeCell ref="B39:G39"/>
    <mergeCell ref="B40:G40"/>
    <mergeCell ref="B41:G41"/>
    <mergeCell ref="B42:G42"/>
    <mergeCell ref="B51:G51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3:I3"/>
    <mergeCell ref="B4:J4"/>
    <mergeCell ref="B10:I10"/>
    <mergeCell ref="P10:V10"/>
    <mergeCell ref="B12:G12"/>
    <mergeCell ref="B13:G13"/>
    <mergeCell ref="B14:G14"/>
    <mergeCell ref="B15:G15"/>
    <mergeCell ref="B16:G16"/>
  </mergeCells>
  <pageMargins left="0.70833333333333304" right="0.70833333333333304" top="0.35416666666666702" bottom="0.35416666666666702" header="0.51180555555555496" footer="0.51180555555555496"/>
  <pageSetup paperSize="9" scale="97" firstPageNumber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104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4</vt:i4>
      </vt:variant>
    </vt:vector>
  </HeadingPairs>
  <TitlesOfParts>
    <vt:vector size="8" baseType="lpstr">
      <vt:lpstr>ECONOMICO </vt:lpstr>
      <vt:lpstr>PATRIMONIALE</vt:lpstr>
      <vt:lpstr>ECONOMICO sede terr</vt:lpstr>
      <vt:lpstr>PATRIMONIALE sede e terr.</vt:lpstr>
      <vt:lpstr>'ECONOMICO '!Area_stampa</vt:lpstr>
      <vt:lpstr>'ECONOMICO sede terr'!Area_stampa</vt:lpstr>
      <vt:lpstr>PATRIMONIALE!Area_stampa</vt:lpstr>
      <vt:lpstr>'PATRIMONIALE sede e terr.'!Area_stampa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 perciballi</dc:creator>
  <dc:description/>
  <cp:lastModifiedBy>Giulio Corsi</cp:lastModifiedBy>
  <cp:revision>1</cp:revision>
  <cp:lastPrinted>2024-03-05T18:58:40Z</cp:lastPrinted>
  <dcterms:created xsi:type="dcterms:W3CDTF">2017-03-06T15:09:18Z</dcterms:created>
  <dcterms:modified xsi:type="dcterms:W3CDTF">2024-03-10T15:05:18Z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